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7200" yWindow="300" windowWidth="10815" windowHeight="11640"/>
  </bookViews>
  <sheets>
    <sheet name="Приложение 1" sheetId="7" r:id="rId1"/>
  </sheets>
  <definedNames>
    <definedName name="_xlnm.Print_Titles" localSheetId="0">'Приложение 1'!$26:$26</definedName>
    <definedName name="_xlnm.Print_Area" localSheetId="0">'Приложение 1'!$A$1:$AK$158</definedName>
  </definedNames>
  <calcPr calcId="145621"/>
</workbook>
</file>

<file path=xl/calcChain.xml><?xml version="1.0" encoding="utf-8"?>
<calcChain xmlns="http://schemas.openxmlformats.org/spreadsheetml/2006/main">
  <c r="AI36" i="7" l="1"/>
  <c r="AG36" i="7"/>
  <c r="AG61" i="7"/>
  <c r="AG35" i="7" s="1"/>
  <c r="AG77" i="7"/>
  <c r="AG103" i="7"/>
  <c r="AG116" i="7"/>
  <c r="AG115" i="7" s="1"/>
  <c r="AJ99" i="7"/>
  <c r="AI77" i="7"/>
  <c r="AH77" i="7"/>
  <c r="AH116" i="7"/>
  <c r="AJ137" i="7"/>
  <c r="AJ136" i="7"/>
  <c r="AJ101" i="7"/>
  <c r="AI116" i="7"/>
  <c r="AG76" i="7" l="1"/>
  <c r="AG27" i="7" s="1"/>
  <c r="AJ78" i="7"/>
  <c r="AH36" i="7"/>
  <c r="AJ142" i="7"/>
  <c r="AJ141" i="7"/>
  <c r="AJ84" i="7"/>
  <c r="AF77" i="7"/>
  <c r="AE77" i="7"/>
  <c r="AD77" i="7"/>
  <c r="AJ77" i="7" l="1"/>
  <c r="AJ97" i="7"/>
  <c r="AJ95" i="7"/>
  <c r="AJ66" i="7"/>
  <c r="AE61" i="7"/>
  <c r="AI103" i="7" l="1"/>
  <c r="AH103" i="7"/>
  <c r="AF103" i="7"/>
  <c r="AD103" i="7" l="1"/>
  <c r="AE103" i="7"/>
  <c r="AE76" i="7" s="1"/>
  <c r="AJ83" i="7"/>
  <c r="AJ140" i="7"/>
  <c r="AJ139" i="7"/>
  <c r="AJ138" i="7"/>
  <c r="AJ135" i="7"/>
  <c r="AF128" i="7"/>
  <c r="AF127" i="7"/>
  <c r="AF126" i="7"/>
  <c r="AI115" i="7"/>
  <c r="AH115" i="7"/>
  <c r="AF116" i="7"/>
  <c r="AF115" i="7" s="1"/>
  <c r="AE116" i="7"/>
  <c r="AE115" i="7" s="1"/>
  <c r="AD116" i="7"/>
  <c r="AJ113" i="7"/>
  <c r="AJ111" i="7"/>
  <c r="AJ109" i="7"/>
  <c r="AJ108" i="7"/>
  <c r="AJ106" i="7"/>
  <c r="AJ105" i="7"/>
  <c r="AJ93" i="7"/>
  <c r="AJ90" i="7"/>
  <c r="AJ87" i="7"/>
  <c r="AJ86" i="7"/>
  <c r="AJ82" i="7"/>
  <c r="AJ80" i="7"/>
  <c r="AH76" i="7"/>
  <c r="AF76" i="7"/>
  <c r="AD76" i="7"/>
  <c r="AI76" i="7"/>
  <c r="AJ73" i="7"/>
  <c r="AJ72" i="7"/>
  <c r="AJ71" i="7"/>
  <c r="AJ65" i="7"/>
  <c r="AI61" i="7"/>
  <c r="AI35" i="7" s="1"/>
  <c r="AH61" i="7"/>
  <c r="AH35" i="7" s="1"/>
  <c r="AF61" i="7"/>
  <c r="AD61" i="7"/>
  <c r="AJ59" i="7"/>
  <c r="AJ56" i="7"/>
  <c r="AJ52" i="7"/>
  <c r="AJ49" i="7"/>
  <c r="AJ48" i="7"/>
  <c r="AJ47" i="7"/>
  <c r="AJ46" i="7"/>
  <c r="AJ45" i="7"/>
  <c r="AJ43" i="7"/>
  <c r="AJ41" i="7"/>
  <c r="AF36" i="7"/>
  <c r="AE36" i="7"/>
  <c r="AD36" i="7"/>
  <c r="AG128" i="7" l="1"/>
  <c r="AH128" i="7" s="1"/>
  <c r="AI128" i="7" s="1"/>
  <c r="AJ128" i="7" s="1"/>
  <c r="AG126" i="7"/>
  <c r="AH126" i="7" s="1"/>
  <c r="AI126" i="7" s="1"/>
  <c r="AJ126" i="7" s="1"/>
  <c r="AG127" i="7"/>
  <c r="AH127" i="7" s="1"/>
  <c r="AI127" i="7" s="1"/>
  <c r="AJ127" i="7" s="1"/>
  <c r="AD35" i="7"/>
  <c r="AD27" i="7" s="1"/>
  <c r="AH27" i="7"/>
  <c r="AI27" i="7"/>
  <c r="AF35" i="7"/>
  <c r="AF27" i="7" s="1"/>
  <c r="AJ36" i="7"/>
  <c r="AJ103" i="7"/>
  <c r="AJ116" i="7"/>
  <c r="AJ61" i="7"/>
  <c r="AJ76" i="7"/>
  <c r="AJ115" i="7"/>
  <c r="AE35" i="7"/>
  <c r="AE27" i="7" l="1"/>
  <c r="AJ27" i="7" s="1"/>
  <c r="AJ35" i="7"/>
</calcChain>
</file>

<file path=xl/sharedStrings.xml><?xml version="1.0" encoding="utf-8"?>
<sst xmlns="http://schemas.openxmlformats.org/spreadsheetml/2006/main" count="853" uniqueCount="206">
  <si>
    <t>Гкал</t>
  </si>
  <si>
    <t>к муниципальной программе города Твери</t>
  </si>
  <si>
    <t>ед.</t>
  </si>
  <si>
    <t>тыс. руб.</t>
  </si>
  <si>
    <t>Наименование показателя</t>
  </si>
  <si>
    <t>Единица измерения</t>
  </si>
  <si>
    <t>Годы</t>
  </si>
  <si>
    <t>%</t>
  </si>
  <si>
    <t>шт.</t>
  </si>
  <si>
    <t>Программа</t>
  </si>
  <si>
    <t>Подпрограмма</t>
  </si>
  <si>
    <t>Задача</t>
  </si>
  <si>
    <t>тыс.руб.</t>
  </si>
  <si>
    <t>куб.м.</t>
  </si>
  <si>
    <t>06.0.0000</t>
  </si>
  <si>
    <t>06.2.0202</t>
  </si>
  <si>
    <t>06.3.0201</t>
  </si>
  <si>
    <t>значение</t>
  </si>
  <si>
    <t>год  достижения</t>
  </si>
  <si>
    <t xml:space="preserve">Коды бюджетной классификации </t>
  </si>
  <si>
    <t>Целевое (суммарное) значение показателя</t>
  </si>
  <si>
    <t>классификация целевой статьи расхода бюджета</t>
  </si>
  <si>
    <t>раздел</t>
  </si>
  <si>
    <t>подраздел</t>
  </si>
  <si>
    <t>код исполнителя программы</t>
  </si>
  <si>
    <t>0</t>
  </si>
  <si>
    <t>6</t>
  </si>
  <si>
    <t>1</t>
  </si>
  <si>
    <t>2</t>
  </si>
  <si>
    <t>3</t>
  </si>
  <si>
    <t>4</t>
  </si>
  <si>
    <t>5</t>
  </si>
  <si>
    <t>7</t>
  </si>
  <si>
    <t>Характеристика   муниципальной   программы  города Твери</t>
  </si>
  <si>
    <t>(наименование муниципальной  программы)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</si>
  <si>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</si>
  <si>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>Принятые обозначения и сокращения:</t>
  </si>
  <si>
    <t>1. Программа - муниципальная  программа города Твери</t>
  </si>
  <si>
    <t xml:space="preserve">2. Подпрограмма  - подпрограмма муниципальной  программы  города Твери </t>
  </si>
  <si>
    <t>КОСГУ</t>
  </si>
  <si>
    <t>15</t>
  </si>
  <si>
    <t>км</t>
  </si>
  <si>
    <t>тыс. КВт. ч.</t>
  </si>
  <si>
    <r>
      <t>06.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.0000</t>
    </r>
  </si>
  <si>
    <r>
      <t>06.1.0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</si>
  <si>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06.1.010</t>
    </r>
    <r>
      <rPr>
        <b/>
        <sz val="10"/>
        <rFont val="Times New Roman"/>
        <family val="1"/>
        <charset val="204"/>
      </rPr>
      <t>1</t>
    </r>
  </si>
  <si>
    <r>
      <t>06.1.010</t>
    </r>
    <r>
      <rPr>
        <b/>
        <sz val="10"/>
        <rFont val="Times New Roman"/>
        <family val="1"/>
        <charset val="204"/>
      </rPr>
      <t>2</t>
    </r>
  </si>
  <si>
    <r>
      <t>06.1.010</t>
    </r>
    <r>
      <rPr>
        <b/>
        <sz val="10"/>
        <rFont val="Times New Roman"/>
        <family val="1"/>
        <charset val="204"/>
      </rPr>
      <t>4</t>
    </r>
  </si>
  <si>
    <r>
      <t>06.1.0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</si>
  <si>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06.1.020</t>
    </r>
    <r>
      <rPr>
        <b/>
        <sz val="10"/>
        <rFont val="Times New Roman"/>
        <family val="1"/>
        <charset val="204"/>
      </rPr>
      <t>1</t>
    </r>
  </si>
  <si>
    <r>
      <t>06.1.020</t>
    </r>
    <r>
      <rPr>
        <b/>
        <sz val="10"/>
        <rFont val="Times New Roman"/>
        <family val="1"/>
        <charset val="204"/>
      </rPr>
      <t>2</t>
    </r>
  </si>
  <si>
    <r>
      <t>06.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.0000</t>
    </r>
  </si>
  <si>
    <r>
      <t>06.2.0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</si>
  <si>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06.2.0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</si>
  <si>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06.2.020</t>
    </r>
    <r>
      <rPr>
        <b/>
        <sz val="10"/>
        <rFont val="Times New Roman"/>
        <family val="1"/>
        <charset val="204"/>
      </rPr>
      <t>1</t>
    </r>
  </si>
  <si>
    <r>
      <t>06.</t>
    </r>
    <r>
      <rPr>
        <b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.0000</t>
    </r>
  </si>
  <si>
    <r>
      <t>06.3.020</t>
    </r>
    <r>
      <rPr>
        <b/>
        <sz val="10"/>
        <rFont val="Times New Roman"/>
        <family val="1"/>
        <charset val="204"/>
      </rPr>
      <t>1</t>
    </r>
  </si>
  <si>
    <r>
      <t>06.3.0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</si>
  <si>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06.3.0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</si>
  <si>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06.1.010</t>
    </r>
    <r>
      <rPr>
        <b/>
        <sz val="10"/>
        <rFont val="Times New Roman"/>
        <family val="1"/>
        <charset val="204"/>
      </rPr>
      <t>3</t>
    </r>
  </si>
  <si>
    <t>да - 1                  нет - 0</t>
  </si>
  <si>
    <t>4. ЦТП - центральный тепловой пункт</t>
  </si>
  <si>
    <t>5. ТУ - тепловой узел</t>
  </si>
  <si>
    <t>6. ПСД - проектно-сметная документация</t>
  </si>
  <si>
    <t>7. ПИР - проектно-изыскательские работы</t>
  </si>
  <si>
    <t>м</t>
  </si>
  <si>
    <t>8</t>
  </si>
  <si>
    <t>«Коммунальное хозяйство города Твери» на 2015-2020 годы</t>
  </si>
  <si>
    <t>«Коммунальное хозяйство города Твери» на 2015 -2020 годы</t>
  </si>
  <si>
    <t>«Приложение 1</t>
  </si>
  <si>
    <t>».</t>
  </si>
  <si>
    <r>
      <t>Цель 1  «</t>
    </r>
    <r>
      <rPr>
        <sz val="10"/>
        <rFont val="Times New Roman"/>
        <family val="1"/>
        <charset val="204"/>
      </rPr>
      <t>Повышение уровня и качества коммунального обслуживания населения, степени устойчивости и надежности функционирования коммунальных систем жизнеобеспечения населения на территории муниципального образования город Тверь»</t>
    </r>
  </si>
  <si>
    <r>
      <t xml:space="preserve">Показатель 1 </t>
    </r>
    <r>
      <rPr>
        <sz val="10"/>
        <rFont val="Times New Roman"/>
        <family val="1"/>
        <charset val="204"/>
      </rPr>
      <t>«Уровень износа объектов теплоснабжения города Твери»</t>
    </r>
  </si>
  <si>
    <r>
      <t xml:space="preserve">Показатель 2 </t>
    </r>
    <r>
      <rPr>
        <sz val="10"/>
        <rFont val="Times New Roman"/>
        <family val="1"/>
        <charset val="204"/>
      </rPr>
      <t>«Уровень износа объектов водоснабжения города Твери»</t>
    </r>
  </si>
  <si>
    <r>
      <t xml:space="preserve">Показатель 3 </t>
    </r>
    <r>
      <rPr>
        <sz val="10"/>
        <rFont val="Times New Roman"/>
        <family val="1"/>
        <charset val="204"/>
      </rPr>
      <t>«Уровень износа объектов водоотведения города Твери»</t>
    </r>
  </si>
  <si>
    <r>
      <t xml:space="preserve">Показатель 4 </t>
    </r>
    <r>
      <rPr>
        <sz val="10"/>
        <rFont val="Times New Roman"/>
        <family val="1"/>
        <charset val="204"/>
      </rPr>
      <t>«Уровень износа объектов электроснабжения города Твери»</t>
    </r>
  </si>
  <si>
    <r>
      <t xml:space="preserve">Показатель 5 </t>
    </r>
    <r>
      <rPr>
        <sz val="10"/>
        <rFont val="Times New Roman"/>
        <family val="1"/>
        <charset val="204"/>
      </rPr>
      <t>«Снижение количества аварий на объектах коммунальной инфраструктуры к уровню предыдущего года»</t>
    </r>
  </si>
  <si>
    <r>
      <t xml:space="preserve">Показатель 6   </t>
    </r>
    <r>
      <rPr>
        <sz val="10"/>
        <rFont val="Times New Roman"/>
        <family val="1"/>
        <charset val="204"/>
      </rPr>
      <t>«Снижение количества обращений граждан по вопросам надежности тепло-, водоснабжения к уровню предыдущего года»</t>
    </r>
  </si>
  <si>
    <r>
      <t xml:space="preserve">Подпрограмма 1 </t>
    </r>
    <r>
      <rPr>
        <sz val="10"/>
        <rFont val="Times New Roman"/>
        <family val="1"/>
        <charset val="204"/>
      </rPr>
      <t>«Повышение надежности функционирования коммунальной инфраструктуры муниципального образования городской округ город Тверь»</t>
    </r>
  </si>
  <si>
    <r>
      <t>Задача 1</t>
    </r>
    <r>
      <rPr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«Снижение степени износа существующих объектов коммунальной инфраструктуры»</t>
    </r>
  </si>
  <si>
    <r>
      <t xml:space="preserve">Мероприятие 1.01 </t>
    </r>
    <r>
      <rPr>
        <sz val="10"/>
        <rFont val="Times New Roman"/>
        <family val="1"/>
        <charset val="204"/>
      </rPr>
      <t>«Содержание и ремонт бесхозяйных тепловых сетей и объектов теплоснабжения, электрических и водопроводно-канализационных сетей»</t>
    </r>
  </si>
  <si>
    <r>
      <t>Показатель 1 «</t>
    </r>
    <r>
      <rPr>
        <sz val="10"/>
        <rFont val="Times New Roman"/>
        <family val="1"/>
        <charset val="204"/>
      </rPr>
      <t>Протяженность отремонтированных бесхозяйных сетей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</si>
  <si>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 xml:space="preserve"> «Количество отремонтированных бесхозяйных объектов теплоснабжения (ЦТП и ТУ)»</t>
    </r>
  </si>
  <si>
    <r>
      <t xml:space="preserve">Показатель 3 </t>
    </r>
    <r>
      <rPr>
        <sz val="10"/>
        <rFont val="Times New Roman"/>
        <family val="1"/>
        <charset val="204"/>
      </rPr>
      <t xml:space="preserve"> «Протяженность отремонтированных бесхозяйных водопроводных сетей»</t>
    </r>
  </si>
  <si>
    <r>
      <t xml:space="preserve">Показатель 4 </t>
    </r>
    <r>
      <rPr>
        <sz val="10"/>
        <rFont val="Times New Roman"/>
        <family val="1"/>
        <charset val="204"/>
      </rPr>
      <t xml:space="preserve"> «Протяженность отремонтированных бесхозяйных канализационных сетей»</t>
    </r>
  </si>
  <si>
    <r>
      <t xml:space="preserve">Показатель 5 </t>
    </r>
    <r>
      <rPr>
        <sz val="10"/>
        <rFont val="Times New Roman"/>
        <family val="1"/>
        <charset val="204"/>
      </rPr>
      <t xml:space="preserve"> «Протяженность бесхозяйных сетей электроснабжения, на которые выполнена первичная техническая документация»</t>
    </r>
  </si>
  <si>
    <r>
      <t>Мероприятие 1.02 «</t>
    </r>
    <r>
      <rPr>
        <sz val="10"/>
        <rFont val="Times New Roman"/>
        <family val="1"/>
        <charset val="204"/>
      </rPr>
      <t>Содержание и обслуживание бесхозяйных газопроводов и сооружений на них»</t>
    </r>
  </si>
  <si>
    <r>
      <t xml:space="preserve">Показатель 1 </t>
    </r>
    <r>
      <rPr>
        <sz val="10"/>
        <rFont val="Times New Roman"/>
        <family val="1"/>
        <charset val="204"/>
      </rPr>
      <t>«Снижение количества аварий на  бесхозяйных газопроводах и сооружениях на них по сравнению с предыдущим годом»</t>
    </r>
  </si>
  <si>
    <r>
      <t xml:space="preserve">Мероприятие 1.03  </t>
    </r>
    <r>
      <rPr>
        <sz val="10"/>
        <rFont val="Times New Roman"/>
        <family val="1"/>
        <charset val="204"/>
      </rPr>
      <t>«Оформление технической документации, документации на земельные участки на которых расположены объекты коммунальной инфраструктуры, проведение экспертизы объектов коммунальной инфраструктуры и пр.»</t>
    </r>
  </si>
  <si>
    <r>
      <t>Мероприятие 1.04 «</t>
    </r>
    <r>
      <rPr>
        <sz val="10"/>
        <rFont val="Times New Roman"/>
        <family val="1"/>
        <charset val="204"/>
      </rPr>
      <t>Содержание и обслуживание муниципальных объектов газоснабжения»</t>
    </r>
  </si>
  <si>
    <r>
      <t xml:space="preserve">Показатель 1 </t>
    </r>
    <r>
      <rPr>
        <sz val="10"/>
        <rFont val="Times New Roman"/>
        <family val="1"/>
        <charset val="204"/>
      </rPr>
      <t>«Снижение количества аварий на  муниципальных объектах газоснабжения по сравнению с предыдущим годом»</t>
    </r>
  </si>
  <si>
    <r>
      <t xml:space="preserve">Мероприятие 1.05 </t>
    </r>
    <r>
      <rPr>
        <sz val="10"/>
        <rFont val="Times New Roman"/>
        <family val="1"/>
        <charset val="204"/>
      </rPr>
      <t xml:space="preserve"> «Содержание объектов незавершенного строительства»</t>
    </r>
  </si>
  <si>
    <r>
      <t>Показатель 1 «</t>
    </r>
    <r>
      <rPr>
        <sz val="10"/>
        <rFont val="Times New Roman"/>
        <family val="1"/>
        <charset val="204"/>
      </rPr>
      <t>Доля расходов на содержание объектов незавершенного строительства в общем объеме расходов бюджета города Твери на коммунальное хозяйство»</t>
    </r>
  </si>
  <si>
    <r>
      <t>Задача 2  «</t>
    </r>
    <r>
      <rPr>
        <sz val="10"/>
        <rFont val="Times New Roman"/>
        <family val="1"/>
        <charset val="204"/>
      </rPr>
      <t>Снижение аварийности на существующих объектах коммунальной инфраструктуры»</t>
    </r>
  </si>
  <si>
    <r>
      <t xml:space="preserve">Показатель 1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объектах теплоснабжения к уровню предыдущего года»</t>
    </r>
  </si>
  <si>
    <r>
      <t xml:space="preserve">Показатель 2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объектах водоснабжения к уровню предыдущего года»</t>
    </r>
  </si>
  <si>
    <r>
      <t xml:space="preserve">Показатель 3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объектах водоотведения к уровню предыдущего года»</t>
    </r>
  </si>
  <si>
    <r>
      <t xml:space="preserve">Мероприятие 2.01  </t>
    </r>
    <r>
      <rPr>
        <sz val="10"/>
        <rFont val="Times New Roman"/>
        <family val="1"/>
        <charset val="204"/>
      </rPr>
      <t xml:space="preserve"> «Подготовка коммунального хозяйства города к новому отопительному сезону»</t>
    </r>
  </si>
  <si>
    <r>
      <t>Показатель 1 «</t>
    </r>
    <r>
      <rPr>
        <sz val="10"/>
        <rFont val="Times New Roman"/>
        <family val="1"/>
        <charset val="204"/>
      </rPr>
      <t>Протяженность отремонтированных муниципальных сетей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</si>
  <si>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отремонтированных объектов теплоснабжения (ЦТП и ТУ)»</t>
    </r>
  </si>
  <si>
    <r>
      <t xml:space="preserve">Показатель 3 </t>
    </r>
    <r>
      <rPr>
        <sz val="10"/>
        <rFont val="Times New Roman"/>
        <family val="1"/>
        <charset val="204"/>
      </rPr>
      <t>«Снижение количества  аварий на  муниципальных тепловых сетях и объектах теплоснабжения (ЦТП и ТУ) по сравнению с предыдущим годом»</t>
    </r>
  </si>
  <si>
    <r>
      <t xml:space="preserve">Показатель 4 </t>
    </r>
    <r>
      <rPr>
        <sz val="10"/>
        <rFont val="Times New Roman"/>
        <family val="1"/>
        <charset val="204"/>
      </rPr>
      <t>«Количество выданных ресурсоснабжающим организациям паспортов готовности к отопительному сезону»</t>
    </r>
  </si>
  <si>
    <r>
      <t xml:space="preserve">Показатель 5 </t>
    </r>
    <r>
      <rPr>
        <sz val="10"/>
        <rFont val="Times New Roman"/>
        <family val="1"/>
        <charset val="204"/>
      </rPr>
      <t>«Количество разработанной ПСД по реконструкции и модернизации объектов коммунального комплекса»</t>
    </r>
  </si>
  <si>
    <r>
      <t>Мероприятие 2.02  «</t>
    </r>
    <r>
      <rPr>
        <sz val="10"/>
        <rFont val="Times New Roman"/>
        <family val="1"/>
        <charset val="204"/>
      </rPr>
      <t>Капитальный ремонт муниципальных водопроводных сетей и сетей водоотведения»</t>
    </r>
  </si>
  <si>
    <r>
      <t xml:space="preserve">Показатель 1  </t>
    </r>
    <r>
      <rPr>
        <sz val="10"/>
        <rFont val="Times New Roman"/>
        <family val="1"/>
        <charset val="204"/>
      </rPr>
      <t>«Протяженность отремонтированных муниципальных водопроводных сетей»</t>
    </r>
  </si>
  <si>
    <r>
      <t xml:space="preserve">Показатель 2  </t>
    </r>
    <r>
      <rPr>
        <sz val="10"/>
        <rFont val="Times New Roman"/>
        <family val="1"/>
        <charset val="204"/>
      </rPr>
      <t>«Протяженность отремонтированных муниципальных канализационных сетей»</t>
    </r>
  </si>
  <si>
    <r>
      <t xml:space="preserve">Показатель 3 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 муниципальных водопроводных сетях по сравнению с количеством аварий по сравнению с предыдущим годом» </t>
    </r>
  </si>
  <si>
    <r>
      <t xml:space="preserve">Показатель 4 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 муниципальных канализационных сетях по сравнению с количеством аварий по сравнению с предыдущим годом» </t>
    </r>
  </si>
  <si>
    <r>
      <t>Подпрограмма 2</t>
    </r>
    <r>
      <rPr>
        <sz val="10"/>
        <rFont val="Times New Roman"/>
        <family val="1"/>
        <charset val="204"/>
      </rPr>
      <t xml:space="preserve"> «Развитие коммунальной инфраструктуры муниципального образования городской округ город Тверь»</t>
    </r>
  </si>
  <si>
    <r>
      <t xml:space="preserve">Задача 1  </t>
    </r>
    <r>
      <rPr>
        <sz val="10"/>
        <rFont val="Times New Roman"/>
        <family val="1"/>
        <charset val="204"/>
      </rPr>
      <t>«Реконструкция и модернизация объектов коммунальной инфраструктуры (системы тепло-, водо, электроснабжения и водоотведения)»</t>
    </r>
  </si>
  <si>
    <r>
      <t>Показатель 1 «</t>
    </r>
    <r>
      <rPr>
        <sz val="10"/>
        <rFont val="Times New Roman"/>
        <family val="1"/>
        <charset val="204"/>
      </rPr>
      <t>Количество земельных участков, обеспеченных инженерной инфраструктурой»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</si>
  <si>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территорий под жилищную застройку, обеспеченных инженерной инфраструктурой»</t>
    </r>
  </si>
  <si>
    <r>
      <t xml:space="preserve">Мероприятие 1.01 </t>
    </r>
    <r>
      <rPr>
        <sz val="10"/>
        <rFont val="Times New Roman"/>
        <family val="1"/>
        <charset val="204"/>
      </rPr>
      <t xml:space="preserve"> «Строительство теплотрассы в поселке Мигалово (устройство горячего водоснабжения в жилых домах № 7 корпус 2, № 7 корпус 3, № 7 корпус 1, № 9, № 11 корпус 1, № 11 корпус 3, № 56 по улице Громова), (в т.ч. ПИР)»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</si>
  <si>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введенных в эксплуатацию теплотрасс»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</si>
  <si>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«Количество земельных участков, предоставленных для жилищного строительства семьям, имеющим трех и более детей в деревне Езвино, обеспеченных инженерной инфраструктурой»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</si>
  <si>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разработанной проектно-сметной документации»</t>
    </r>
  </si>
  <si>
    <r>
      <t xml:space="preserve">Мероприятие 1.08 </t>
    </r>
    <r>
      <rPr>
        <sz val="10"/>
        <rFont val="Times New Roman"/>
        <family val="1"/>
        <charset val="204"/>
      </rPr>
      <t>«Перенос трансформаторной подстанции (ТП) №646 из здания жилого дома, расположенного по адресу: г.Тверь, ул.Артюхиной, д.15, и линий электропередач, проходящих по земельному участку (в т.ч. ПИР)»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</si>
  <si>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построенных трансформаторных подстанций»</t>
    </r>
  </si>
  <si>
    <r>
      <t>Задача 2   «</t>
    </r>
    <r>
      <rPr>
        <sz val="10"/>
        <rFont val="Times New Roman"/>
        <family val="1"/>
        <charset val="204"/>
      </rPr>
      <t>Создание технических решений, направленных на обеспечение наиболее эффективного, качественного и надежного предоставления коммунальных услуг»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</si>
  <si>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разработанных и согласованных инвестиционных программ ресурсоснабжающих организаций»</t>
    </r>
  </si>
  <si>
    <r>
      <t>Мероприятие 2.01 «</t>
    </r>
    <r>
      <rPr>
        <sz val="10"/>
        <rFont val="Times New Roman"/>
        <family val="1"/>
        <charset val="204"/>
      </rPr>
      <t>Актуализация схемы теплоснабжения в административных границах муниципального образования городского округа город Тверь на период до 2028 года»</t>
    </r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</si>
  <si>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схем теплоснабжения муниципального образования»</t>
    </r>
  </si>
  <si>
    <r>
      <t xml:space="preserve">Мероприятие 2.02 </t>
    </r>
    <r>
      <rPr>
        <sz val="10"/>
        <rFont val="Times New Roman"/>
        <family val="1"/>
        <charset val="204"/>
      </rPr>
      <t>«Актуализация схемы коммунального водоснабжения и водоотведения муниципального образования городского округа город Тверь  до 2027 года»</t>
    </r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</si>
  <si>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схем коммунального водоснабжения и водоотведения муниципального образования»</t>
    </r>
  </si>
  <si>
    <r>
      <t>Мероприятие 2.03 «</t>
    </r>
    <r>
      <rPr>
        <sz val="10"/>
        <rFont val="Times New Roman"/>
        <family val="1"/>
        <charset val="204"/>
      </rPr>
      <t>Программа комплексного развития систем коммунальной инфраструктуры муниципального образования городского округа город Тверь до 2037 года»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</si>
  <si>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«Наличие утвержденной программы комплексного развития систем коммунальной инфраструктуры муниципального образования городского округа город Тверь до 2037 года»</t>
    </r>
  </si>
  <si>
    <r>
      <t>Подпрограмма 3</t>
    </r>
    <r>
      <rPr>
        <sz val="10"/>
        <rFont val="Times New Roman"/>
        <family val="1"/>
        <charset val="204"/>
      </rPr>
      <t xml:space="preserve"> «Повышение энергетической эффективности коммунальной инфраструктуры муниципального образования городской округ город Тверь»</t>
    </r>
  </si>
  <si>
    <r>
      <t xml:space="preserve">Задача 1  </t>
    </r>
    <r>
      <rPr>
        <sz val="10"/>
        <rFont val="Times New Roman"/>
        <family val="1"/>
        <charset val="204"/>
      </rPr>
      <t>«Обеспечение энергосбережения и повышения энергетической эффективности коммунального хозяйства, снижение потерь энергоресурсов»</t>
    </r>
  </si>
  <si>
    <r>
      <t xml:space="preserve">Показатель 1. </t>
    </r>
    <r>
      <rPr>
        <sz val="10"/>
        <rFont val="Times New Roman"/>
        <family val="1"/>
        <charset val="204"/>
      </rPr>
      <t xml:space="preserve"> «Снижение объема потребления тепловой энергии учреждениями социальной сферы по отношению к предыдущему году»</t>
    </r>
  </si>
  <si>
    <r>
      <t xml:space="preserve">Показатель 2. </t>
    </r>
    <r>
      <rPr>
        <sz val="10"/>
        <rFont val="Times New Roman"/>
        <family val="1"/>
        <charset val="204"/>
      </rPr>
      <t xml:space="preserve"> «Снижение объема потребления электрической энергии учреждениями социальной сферы по отношению к предыдущему году»</t>
    </r>
  </si>
  <si>
    <r>
      <t xml:space="preserve">Показатель 3. </t>
    </r>
    <r>
      <rPr>
        <sz val="10"/>
        <rFont val="Times New Roman"/>
        <family val="1"/>
        <charset val="204"/>
      </rPr>
      <t xml:space="preserve"> «Снижение объема потребления воды учреждениями социальной сферы по отношению к предыдущему году»</t>
    </r>
  </si>
  <si>
    <r>
      <t xml:space="preserve">Административное мероприятие 1.01 </t>
    </r>
    <r>
      <rPr>
        <sz val="10"/>
        <rFont val="Times New Roman"/>
        <family val="1"/>
        <charset val="204"/>
      </rPr>
      <t xml:space="preserve"> «Мониторинг предоставления качества услуг электро-, тепло- и водоснабжения»</t>
    </r>
  </si>
  <si>
    <r>
      <t>Показатель 1</t>
    </r>
    <r>
      <rPr>
        <sz val="10"/>
        <rFont val="Times New Roman"/>
        <family val="1"/>
        <charset val="204"/>
      </rPr>
      <t xml:space="preserve"> «Количество обращений граждан по вопросам предоставления услуг электроснабжения».</t>
    </r>
  </si>
  <si>
    <r>
      <t>Показатель 2</t>
    </r>
    <r>
      <rPr>
        <sz val="10"/>
        <rFont val="Times New Roman"/>
        <family val="1"/>
        <charset val="204"/>
      </rPr>
      <t xml:space="preserve"> «Количество обращений граждан по вопросам предоставления услуг теплоснабжения».</t>
    </r>
  </si>
  <si>
    <r>
      <t>Показатель 3</t>
    </r>
    <r>
      <rPr>
        <sz val="10"/>
        <rFont val="Times New Roman"/>
        <family val="1"/>
        <charset val="204"/>
      </rPr>
      <t xml:space="preserve"> «Количество обращений граждан по вопросам предоставления услуг водоснабжения».</t>
    </r>
  </si>
  <si>
    <r>
      <t xml:space="preserve">Административное мероприятие 1.02 </t>
    </r>
    <r>
      <rPr>
        <sz val="10"/>
        <rFont val="Times New Roman"/>
        <family val="1"/>
        <charset val="204"/>
      </rPr>
      <t xml:space="preserve"> «Мониторинг аварийности и потерь в тепловых, электрических и водопроводных сетях»</t>
    </r>
  </si>
  <si>
    <r>
      <t>Показатель 1 «</t>
    </r>
    <r>
      <rPr>
        <sz val="10"/>
        <rFont val="Times New Roman"/>
        <family val="1"/>
        <charset val="204"/>
      </rPr>
      <t>Фактический объем потерь электрической энергии при ее передаче по распределительным сетям».</t>
    </r>
  </si>
  <si>
    <r>
      <t>Показатель 2 «</t>
    </r>
    <r>
      <rPr>
        <sz val="10"/>
        <rFont val="Times New Roman"/>
        <family val="1"/>
        <charset val="204"/>
      </rPr>
      <t>Фактический объем потерь тепловой энергии при ее передаче по распределительным сетям».</t>
    </r>
  </si>
  <si>
    <r>
      <t>Показатель 3 «</t>
    </r>
    <r>
      <rPr>
        <sz val="10"/>
        <rFont val="Times New Roman"/>
        <family val="1"/>
        <charset val="204"/>
      </rPr>
      <t>Фактический объем потерь воды при ее передаче по распределительным сетям».</t>
    </r>
  </si>
  <si>
    <r>
      <t xml:space="preserve">Административное мероприятие 1.03 </t>
    </r>
    <r>
      <rPr>
        <sz val="10"/>
        <rFont val="Times New Roman"/>
        <family val="1"/>
        <charset val="204"/>
      </rPr>
      <t xml:space="preserve"> «Разработка мероприятий по созданию условий для организации энергосервисных компаний и содействие заключению энергосервисных договоров»</t>
    </r>
  </si>
  <si>
    <r>
      <t>Показатель 1 «</t>
    </r>
    <r>
      <rPr>
        <sz val="10"/>
        <rFont val="Times New Roman"/>
        <family val="1"/>
        <charset val="204"/>
      </rPr>
      <t>Количество заключенных энергосервисных договоров».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</si>
  <si>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утвержденных программ энергосбережения ресурсоснабжающих организаций».</t>
    </r>
  </si>
  <si>
    <r>
      <t xml:space="preserve">Мероприятие 1.05 </t>
    </r>
    <r>
      <rPr>
        <sz val="10"/>
        <rFont val="Times New Roman"/>
        <family val="1"/>
        <charset val="204"/>
      </rPr>
      <t>«Проведение энергетических обследований бюджетных учреждений»</t>
    </r>
  </si>
  <si>
    <r>
      <t>Показатель 1 «</t>
    </r>
    <r>
      <rPr>
        <sz val="10"/>
        <rFont val="Times New Roman"/>
        <family val="1"/>
        <charset val="204"/>
      </rPr>
      <t>Количество выданных бюджетным учреждениям  энергопаспортов»</t>
    </r>
  </si>
  <si>
    <r>
      <t xml:space="preserve">Мероприятие 1.06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(за счет средств федерального бюджета)</t>
    </r>
  </si>
  <si>
    <r>
      <t xml:space="preserve">Задача 2 </t>
    </r>
    <r>
      <rPr>
        <sz val="10"/>
        <rFont val="Times New Roman"/>
        <family val="1"/>
        <charset val="204"/>
      </rPr>
      <t xml:space="preserve"> «Внедрение энергосберегающих технологий и энергетически эффективного оборудования  в  отраслях экономики и социальной сфере»</t>
    </r>
  </si>
  <si>
    <r>
      <t>Показатель 1 «</t>
    </r>
    <r>
      <rPr>
        <sz val="10"/>
        <rFont val="Times New Roman"/>
        <family val="1"/>
        <charset val="204"/>
      </rPr>
      <t>Доля объемов электрической энергии, потребляемой бюджетными учреждениями, расчеты за которую осуществляются с использованием приборов учета, в общем объеме потребляемой бюджетными учреждениями на территории муниципального образования электрической энергии»</t>
    </r>
  </si>
  <si>
    <r>
      <t>Показатель 2 «</t>
    </r>
    <r>
      <rPr>
        <sz val="10"/>
        <rFont val="Times New Roman"/>
        <family val="1"/>
        <charset val="204"/>
      </rPr>
      <t>Доля объемов тепловой энергии, потребляемой бюджетными учреждениями, расчеты за которую осуществляются с использованием приборов учета, в общем объеме потребляемой бюджетными учреждениями на территории муниципального образования тепловой энергии»</t>
    </r>
  </si>
  <si>
    <r>
      <t>Показатель 3 «</t>
    </r>
    <r>
      <rPr>
        <sz val="10"/>
        <rFont val="Times New Roman"/>
        <family val="1"/>
        <charset val="204"/>
      </rPr>
      <t>Доля объемов воды, потребляемой бюджетными учреждениями, расчеты за которую осуществляются с использованием приборов учета, в общем объеме потребляемой бюджетными учреждениями на территории муниципального образования воды»</t>
    </r>
  </si>
  <si>
    <r>
      <t>Административное мероприятие 2.01 «</t>
    </r>
    <r>
      <rPr>
        <sz val="10"/>
        <rFont val="Times New Roman"/>
        <family val="1"/>
        <charset val="204"/>
      </rPr>
      <t>Стимулирование производителей и потребителей энергетических ресурсов, организаций, осуществляющих подачу энергетических ресурсов, проводить мероприятия по энергосбережению, повышению энергетической эффективности и сокращению потерь энергетических ресурсов»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</si>
  <si>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«Доля внебюджетных средств, используемых для финансирования мероприятий по энергосбережению и повышению энергетической эффективности в общем объеме финансирования подпрограммы»</t>
    </r>
  </si>
  <si>
    <r>
      <t xml:space="preserve">Мероприятие 2.02. </t>
    </r>
    <r>
      <rPr>
        <sz val="10"/>
        <rFont val="Times New Roman"/>
        <family val="1"/>
        <charset val="204"/>
      </rPr>
      <t>«Установка приборов учета коммунальных ресурсов на объектах социальной сферы».</t>
    </r>
  </si>
  <si>
    <r>
      <t>Показатель 2 «</t>
    </r>
    <r>
      <rPr>
        <sz val="10"/>
        <rFont val="Times New Roman"/>
        <family val="1"/>
        <charset val="204"/>
      </rPr>
      <t>Доля объемов тепловой энергии, расчеты за которую осуществляются с использованием  приборов учета»</t>
    </r>
  </si>
  <si>
    <r>
      <t>Показатель 3 «</t>
    </r>
    <r>
      <rPr>
        <sz val="10"/>
        <rFont val="Times New Roman"/>
        <family val="1"/>
        <charset val="204"/>
      </rPr>
      <t>Доля объемов воды, расчеты за которую осуществляются с использованием  приборов учета»</t>
    </r>
  </si>
  <si>
    <t>16</t>
  </si>
  <si>
    <t>17</t>
  </si>
  <si>
    <t>код вида расходов</t>
  </si>
  <si>
    <r>
      <t xml:space="preserve">Мероприятие 1.06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(за счет средств городского бюджета)»</t>
    </r>
  </si>
  <si>
    <r>
      <t xml:space="preserve">Мероприятие 1.06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(за счет средств областного бюджета)»</t>
    </r>
  </si>
  <si>
    <t>П</t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</si>
  <si>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проектов рекультивации свалки твердых бытовых отходов»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</si>
  <si>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жилых домов вновь обеспеченных отоплением и горячим водоснабжением»</t>
    </r>
  </si>
  <si>
    <r>
      <t xml:space="preserve">Показатель 6 </t>
    </r>
    <r>
      <rPr>
        <sz val="10"/>
        <rFont val="Times New Roman"/>
        <family val="1"/>
        <charset val="204"/>
      </rPr>
      <t xml:space="preserve"> «Протяженность бесхозяйных сетей теплоснабжения и горячего водоснабжения, на которые выполнена первичная техническая документация»</t>
    </r>
  </si>
  <si>
    <r>
      <t xml:space="preserve">Показатель 7 </t>
    </r>
    <r>
      <rPr>
        <sz val="10"/>
        <rFont val="Times New Roman"/>
        <family val="1"/>
        <charset val="204"/>
      </rPr>
      <t xml:space="preserve"> «Протяженность бесхозяйных сетей водоснабжения и водоотведения, на которые выполнена первичная техническая документация»</t>
    </r>
  </si>
  <si>
    <r>
      <t xml:space="preserve">Мероприятие 1.07 </t>
    </r>
    <r>
      <rPr>
        <sz val="10"/>
        <rFont val="Times New Roman"/>
        <family val="1"/>
        <charset val="204"/>
      </rPr>
      <t>«Строительство водопровода по улице Полевая (в т.ч.ПИР)»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</si>
  <si>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введенных в эксплуатацию водопроводов»</t>
    </r>
  </si>
  <si>
    <r>
      <t xml:space="preserve">Мероприятие 2.04 </t>
    </r>
    <r>
      <rPr>
        <sz val="10"/>
        <rFont val="Times New Roman"/>
        <family val="1"/>
        <charset val="204"/>
      </rPr>
      <t>«Актуализация проекта рекультивации свалки твердых бытовых отходов»</t>
    </r>
  </si>
  <si>
    <r>
      <t>Показатель 1</t>
    </r>
    <r>
      <rPr>
        <sz val="10"/>
        <rFont val="Times New Roman"/>
        <family val="1"/>
        <charset val="204"/>
      </rPr>
      <t xml:space="preserve"> «Количество оформленных договоров аренды на земельные участки, на которых находятся объекты коммунальной инфраструктуры»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</si>
  <si>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договоров на проведение экспертизы объектов коммунальной инфраструктуры»</t>
    </r>
  </si>
  <si>
    <r>
      <t xml:space="preserve">Показатель 3 </t>
    </r>
    <r>
      <rPr>
        <sz val="10"/>
        <rFont val="Times New Roman"/>
        <family val="1"/>
        <charset val="204"/>
      </rPr>
      <t>«Количество договоров на проведение независимой оценки ситуации с целью устранения причин снижения температуры в системе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</si>
  <si>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>«Протяженность муниципальных сетей газоснабжения, находящихся на обслуживании в специализированной организации »</t>
    </r>
  </si>
  <si>
    <r>
      <t xml:space="preserve">Показатель 4. </t>
    </r>
    <r>
      <rPr>
        <sz val="10"/>
        <rFont val="Times New Roman"/>
        <family val="1"/>
        <charset val="204"/>
      </rPr>
      <t xml:space="preserve"> «Доля жилых домов, оснащенных общедомовыми приборами энергоресурсов»</t>
    </r>
  </si>
  <si>
    <r>
      <t>Показатель 2 «</t>
    </r>
    <r>
      <rPr>
        <sz val="10"/>
        <rFont val="Times New Roman"/>
        <family val="1"/>
        <charset val="204"/>
      </rPr>
      <t>Количество изготовленной проектно-сметной документации для реконструкции тепловых сетей города Твери»</t>
    </r>
  </si>
  <si>
    <r>
      <t xml:space="preserve">Мероприятие 1.06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(за счет средств областного бюджета в 2015 году)»</t>
    </r>
  </si>
  <si>
    <r>
      <t xml:space="preserve">Показатель 2 </t>
    </r>
    <r>
      <rPr>
        <sz val="10"/>
        <rFont val="Times New Roman"/>
        <family val="1"/>
        <charset val="204"/>
      </rPr>
      <t>«Протяженность бесхозяйных сетей газоснабжения, находящихся на обслуживании в специализированной организации»</t>
    </r>
  </si>
  <si>
    <r>
      <t xml:space="preserve">Мероприятие 1.02 </t>
    </r>
    <r>
      <rPr>
        <sz val="10"/>
        <rFont val="Times New Roman"/>
        <family val="1"/>
        <charset val="204"/>
      </rPr>
      <t xml:space="preserve"> «Обеспечение инженерной инфраструктурой земельных участков, подлежащих предоставлению для жилищного строительства семьям, имеющим трех и более детей в деревне Езвино Бурашевского сельского поселения Калининского района Тверской области  (в т.ч. ПИР)»</t>
    </r>
  </si>
  <si>
    <r>
      <t xml:space="preserve">Мероприятие 1.02 </t>
    </r>
    <r>
      <rPr>
        <sz val="10"/>
        <rFont val="Times New Roman"/>
        <family val="1"/>
        <charset val="204"/>
      </rPr>
      <t xml:space="preserve"> «Обеспечение инженерной инфраструктурой земельных участков, подлежащих предоставлению для жилищного строительства семьям, имеющим трех и более детей в деревне Езвино Бурашевского сельского поселения Калининского района Тверской области (в т.ч. ПИР)»</t>
    </r>
  </si>
  <si>
    <r>
      <t xml:space="preserve">Мероприятие 1.07 </t>
    </r>
    <r>
      <rPr>
        <sz val="10"/>
        <rFont val="Times New Roman"/>
        <family val="1"/>
        <charset val="204"/>
      </rPr>
      <t>«Строительство водопровода по улице Полевая (ПИР)»</t>
    </r>
  </si>
  <si>
    <r>
      <t xml:space="preserve">Мероприятие 1.09 </t>
    </r>
    <r>
      <rPr>
        <sz val="10"/>
        <rFont val="Times New Roman"/>
        <family val="1"/>
        <charset val="204"/>
      </rPr>
      <t>«Строительство модульной котельной для отопления и горячего водоснабжения жилого дома № 97 на ул. Шишкова в городе Твери»</t>
    </r>
  </si>
  <si>
    <r>
      <t>Показатель 1 «</t>
    </r>
    <r>
      <rPr>
        <sz val="10"/>
        <rFont val="Times New Roman"/>
        <family val="1"/>
        <charset val="204"/>
      </rPr>
      <t>Протяженность замененных труб теплотрасс на трубы с пенополиминеральной изоляцией»</t>
    </r>
  </si>
  <si>
    <r>
      <t xml:space="preserve">Мероприятие 1.12 </t>
    </r>
    <r>
      <rPr>
        <sz val="10"/>
        <rFont val="Times New Roman"/>
        <family val="1"/>
        <charset val="204"/>
      </rPr>
      <t>«Реконструкция участка муниципальных тепловых сетей от ТК-35А до ТК-37А, входящего в систему теплоснабжения от ТК-1Б до дома № 18/51 на ул. Т.Ильиной до ТК-35А у дома № 20 на ул. Т.Ильиной»</t>
    </r>
  </si>
  <si>
    <r>
      <t xml:space="preserve">Мероприятие 1.13 </t>
    </r>
    <r>
      <rPr>
        <sz val="10"/>
        <rFont val="Times New Roman"/>
        <family val="1"/>
        <charset val="204"/>
      </rPr>
      <t>«Реконструкция участка муниципальных тепловых сетей от ТК-398 до ТК-398-22 в микрорайоне «Юность», входящего в систему теплоснабжения в районе ул. Артюхиной и ул. П.Савельевой»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</si>
  <si>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вновь введенных модернизированных теплотрасс в Заволжском районе гор. Твери»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</si>
  <si>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вновь введенных модернизированных теплотрасс в Московском районе гор. Твери»</t>
    </r>
  </si>
  <si>
    <r>
      <t>Показатель 1 «</t>
    </r>
    <r>
      <rPr>
        <sz val="10"/>
        <rFont val="Times New Roman"/>
        <family val="1"/>
        <charset val="204"/>
      </rPr>
      <t>Доля объектов социальной сферы, на которых установлены приборы учета электрической энергии по отношению к общему количеству объектов социальной сферы»</t>
    </r>
  </si>
  <si>
    <t>Ответственный исполнитель муниципальной программы города Твери: департамент жилищно-коммунального хозяйства, жилищной политики и строительства администрации города Твери</t>
  </si>
  <si>
    <t>3. Департамент ЖКХ и строительства  - департамент жилищно-коммунального хозяйства, жилищной политики и строительства администрации города Твери</t>
  </si>
  <si>
    <r>
      <t xml:space="preserve">Административное мероприятие 1.04 </t>
    </r>
    <r>
      <rPr>
        <sz val="10"/>
        <rFont val="Times New Roman"/>
        <family val="1"/>
        <charset val="204"/>
      </rPr>
      <t>«Мониторинг мероприятий программ по энергосбережению ресурсоснабжающих организаций (ООО «Тверская генерация», ООО «Тверь Водоканал», МУП «Тверьгорэлектро» и др.)».</t>
    </r>
  </si>
  <si>
    <t>S</t>
  </si>
  <si>
    <r>
      <t xml:space="preserve">Мероприятие 1.02 </t>
    </r>
    <r>
      <rPr>
        <sz val="10"/>
        <rFont val="Times New Roman"/>
        <family val="1"/>
        <charset val="204"/>
      </rPr>
      <t xml:space="preserve"> «Обеспечение инженерной инфраструктурой земельных участков, подлежащих предоставлению для жилищного строительства семьям, имеющим трех и более детей в деревне Езвино Бурашевского сельского поселения Калининского района Тверской области (в т.ч. ПИР)» (за счёт средств областного бюджета)</t>
    </r>
  </si>
  <si>
    <r>
      <t xml:space="preserve">Мероприятие 1.07 </t>
    </r>
    <r>
      <rPr>
        <sz val="10"/>
        <rFont val="Times New Roman"/>
        <family val="1"/>
        <charset val="204"/>
      </rPr>
      <t xml:space="preserve"> «Капитальный ремонт муниципальных тепловых сетей в городе Твери»</t>
    </r>
  </si>
  <si>
    <r>
      <t>Показатель 1 «</t>
    </r>
    <r>
      <rPr>
        <sz val="10"/>
        <rFont val="Times New Roman"/>
        <family val="1"/>
        <charset val="204"/>
      </rPr>
      <t>Протяженность отремонтированных муниципальных теплотрасс в городе Твери»</t>
    </r>
  </si>
  <si>
    <r>
      <t xml:space="preserve">Мероприятие 1.10 </t>
    </r>
    <r>
      <rPr>
        <sz val="10"/>
        <rFont val="Times New Roman"/>
        <family val="1"/>
        <charset val="204"/>
      </rPr>
      <t>«Модернизация нитки водовода от Тверецкого водозабора до дюкера Восточного моста с Ду 600 на Ду 800, протяжённость 7500 м»</t>
    </r>
  </si>
  <si>
    <r>
      <t xml:space="preserve">Мероприятие 1.11 </t>
    </r>
    <r>
      <rPr>
        <sz val="10"/>
        <rFont val="Times New Roman"/>
        <family val="1"/>
        <charset val="204"/>
      </rPr>
      <t>«Реконструкция блока биологической очистки очистных сооружений канализации г. Твери»</t>
    </r>
  </si>
  <si>
    <r>
      <t xml:space="preserve">Показатель 1 </t>
    </r>
    <r>
      <rPr>
        <sz val="10"/>
        <rFont val="Times New Roman"/>
        <family val="1"/>
        <charset val="204"/>
      </rPr>
      <t>«Протяжённость построенных водопроводных сетей диаметром 800 мм в г. Твери»</t>
    </r>
  </si>
  <si>
    <r>
      <t xml:space="preserve">Показатель 1 </t>
    </r>
    <r>
      <rPr>
        <sz val="10"/>
        <rFont val="Times New Roman"/>
        <family val="1"/>
        <charset val="204"/>
      </rPr>
      <t>«Снижение объёма неочищенных сточных вод, сбрасываемых в р. Волга»</t>
    </r>
  </si>
  <si>
    <t>тыс. м3/сутки</t>
  </si>
  <si>
    <t>9</t>
  </si>
  <si>
    <r>
      <t xml:space="preserve">Мероприятие 1.06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(за счет средств областного бюджета в 2019 году)»</t>
    </r>
  </si>
  <si>
    <r>
      <t xml:space="preserve">Мероприятие 1.06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(в части выполнения условий предоставления субсидии из областного бюджета в 2019 году)»</t>
    </r>
  </si>
  <si>
    <t>к постановлению Администрации города Твери</t>
  </si>
  <si>
    <t>G</t>
  </si>
  <si>
    <t>Начальник Департамента ЖКХ и строительства</t>
  </si>
  <si>
    <t>В.Д. Якубёнок</t>
  </si>
  <si>
    <t>Приложение 1</t>
  </si>
  <si>
    <t>«31» октября  2019 № 1335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</si>
</sst>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#,##0.0"/>
    <numFmt numFmtId="166" formatCode="0.0"/>
    <numFmt numFmtId="167" formatCode="0.000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Border="1"/>
    <xf numFmtId="0" fontId="4" fillId="0" borderId="0" xfId="0" applyFont="1" applyFill="1" applyBorder="1" applyAlignment="1"/>
    <xf numFmtId="0" fontId="7" fillId="0" borderId="0" xfId="0" applyFont="1" applyFill="1" applyBorder="1"/>
    <xf numFmtId="0" fontId="8" fillId="0" borderId="0" xfId="0" applyFont="1" applyFill="1" applyBorder="1"/>
    <xf numFmtId="0" fontId="9" fillId="0" borderId="0" xfId="0" applyFont="1" applyFill="1" applyBorder="1" applyAlignment="1"/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2" fillId="0" borderId="0" xfId="0" applyFont="1" applyFill="1"/>
    <xf numFmtId="49" fontId="12" fillId="0" borderId="0" xfId="0" applyNumberFormat="1" applyFont="1" applyFill="1"/>
    <xf numFmtId="0" fontId="12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2" fillId="0" borderId="0" xfId="0" applyFont="1" applyFill="1" applyBorder="1"/>
    <xf numFmtId="0" fontId="12" fillId="0" borderId="0" xfId="0" applyFont="1" applyFill="1" applyBorder="1" applyAlignment="1">
      <alignment horizontal="left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0" borderId="0" xfId="0" applyFont="1" applyFill="1"/>
    <xf numFmtId="166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0" fontId="11" fillId="0" borderId="0" xfId="0" applyFont="1" applyFill="1" applyAlignment="1">
      <alignment horizontal="right"/>
    </xf>
    <xf numFmtId="1" fontId="11" fillId="0" borderId="0" xfId="0" applyNumberFormat="1" applyFont="1" applyFill="1" applyAlignment="1">
      <alignment horizontal="right" vertical="center"/>
    </xf>
    <xf numFmtId="1" fontId="12" fillId="0" borderId="0" xfId="0" applyNumberFormat="1" applyFont="1" applyFill="1" applyBorder="1"/>
    <xf numFmtId="1" fontId="12" fillId="0" borderId="0" xfId="0" applyNumberFormat="1" applyFont="1" applyFill="1"/>
    <xf numFmtId="1" fontId="1" fillId="0" borderId="2" xfId="0" applyNumberFormat="1" applyFont="1" applyFill="1" applyBorder="1" applyAlignment="1">
      <alignment horizontal="center" vertical="center" wrapText="1"/>
    </xf>
    <xf numFmtId="167" fontId="12" fillId="0" borderId="0" xfId="0" applyNumberFormat="1" applyFont="1" applyFill="1"/>
    <xf numFmtId="167" fontId="3" fillId="0" borderId="0" xfId="0" applyNumberFormat="1" applyFont="1" applyFill="1"/>
    <xf numFmtId="167" fontId="3" fillId="0" borderId="0" xfId="0" applyNumberFormat="1" applyFont="1" applyFill="1" applyAlignment="1">
      <alignment horizontal="left"/>
    </xf>
    <xf numFmtId="167" fontId="11" fillId="0" borderId="0" xfId="0" applyNumberFormat="1" applyFont="1" applyFill="1" applyAlignment="1">
      <alignment horizontal="left"/>
    </xf>
    <xf numFmtId="167" fontId="11" fillId="0" borderId="0" xfId="0" applyNumberFormat="1" applyFont="1" applyFill="1" applyAlignment="1">
      <alignment vertical="top" wrapText="1"/>
    </xf>
    <xf numFmtId="167" fontId="11" fillId="0" borderId="0" xfId="0" applyNumberFormat="1" applyFont="1" applyFill="1" applyAlignment="1"/>
    <xf numFmtId="167" fontId="5" fillId="0" borderId="0" xfId="0" applyNumberFormat="1" applyFont="1" applyFill="1" applyBorder="1" applyAlignment="1"/>
    <xf numFmtId="167" fontId="5" fillId="0" borderId="0" xfId="0" applyNumberFormat="1" applyFont="1" applyFill="1" applyBorder="1" applyAlignment="1">
      <alignment horizontal="center"/>
    </xf>
    <xf numFmtId="167" fontId="12" fillId="0" borderId="0" xfId="0" applyNumberFormat="1" applyFont="1" applyFill="1" applyBorder="1"/>
    <xf numFmtId="167" fontId="4" fillId="0" borderId="0" xfId="0" applyNumberFormat="1" applyFont="1" applyFill="1" applyBorder="1" applyAlignment="1"/>
    <xf numFmtId="167" fontId="5" fillId="0" borderId="0" xfId="0" applyNumberFormat="1" applyFont="1" applyFill="1" applyBorder="1" applyAlignment="1">
      <alignment horizontal="justify" vertical="top" wrapText="1"/>
    </xf>
    <xf numFmtId="167" fontId="5" fillId="0" borderId="0" xfId="0" applyNumberFormat="1" applyFont="1" applyFill="1" applyBorder="1" applyAlignment="1">
      <alignment horizontal="left" vertical="top"/>
    </xf>
    <xf numFmtId="167" fontId="1" fillId="0" borderId="2" xfId="0" applyNumberFormat="1" applyFont="1" applyFill="1" applyBorder="1" applyAlignment="1">
      <alignment horizontal="center" vertical="center" wrapText="1"/>
    </xf>
    <xf numFmtId="167" fontId="1" fillId="0" borderId="1" xfId="0" applyNumberFormat="1" applyFont="1" applyFill="1" applyBorder="1" applyAlignment="1">
      <alignment horizontal="center" vertical="center" wrapText="1"/>
    </xf>
    <xf numFmtId="167" fontId="11" fillId="0" borderId="0" xfId="0" applyNumberFormat="1" applyFont="1" applyFill="1"/>
    <xf numFmtId="167" fontId="11" fillId="0" borderId="0" xfId="0" applyNumberFormat="1" applyFont="1" applyFill="1" applyAlignment="1">
      <alignment horizontal="right"/>
    </xf>
    <xf numFmtId="1" fontId="11" fillId="0" borderId="2" xfId="0" applyNumberFormat="1" applyFont="1" applyFill="1" applyBorder="1" applyAlignment="1">
      <alignment horizontal="center" vertical="center" wrapText="1"/>
    </xf>
    <xf numFmtId="1" fontId="11" fillId="0" borderId="2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/>
    </xf>
    <xf numFmtId="1" fontId="12" fillId="0" borderId="0" xfId="0" applyNumberFormat="1" applyFont="1" applyFill="1" applyAlignment="1">
      <alignment horizontal="right"/>
    </xf>
    <xf numFmtId="0" fontId="5" fillId="0" borderId="0" xfId="0" applyFont="1" applyFill="1" applyBorder="1" applyAlignment="1">
      <alignment horizontal="left" vertical="center"/>
    </xf>
    <xf numFmtId="49" fontId="10" fillId="0" borderId="5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/>
    <xf numFmtId="0" fontId="11" fillId="0" borderId="1" xfId="0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49" fontId="10" fillId="3" borderId="5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9" fontId="1" fillId="4" borderId="5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166" fontId="1" fillId="4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justify" vertical="top" wrapText="1"/>
    </xf>
    <xf numFmtId="4" fontId="5" fillId="0" borderId="0" xfId="0" applyNumberFormat="1" applyFont="1" applyFill="1" applyBorder="1" applyAlignment="1">
      <alignment horizontal="left" vertical="top"/>
    </xf>
    <xf numFmtId="167" fontId="8" fillId="0" borderId="0" xfId="0" applyNumberFormat="1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66" fontId="1" fillId="0" borderId="5" xfId="0" applyNumberFormat="1" applyFont="1" applyFill="1" applyBorder="1" applyAlignment="1">
      <alignment horizontal="center" vertical="center" wrapText="1"/>
    </xf>
    <xf numFmtId="166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67" fontId="11" fillId="0" borderId="1" xfId="0" applyNumberFormat="1" applyFont="1" applyFill="1" applyBorder="1" applyAlignment="1">
      <alignment horizontal="center" vertical="center" wrapText="1"/>
    </xf>
    <xf numFmtId="167" fontId="12" fillId="0" borderId="1" xfId="0" applyNumberFormat="1" applyFont="1" applyFill="1" applyBorder="1" applyAlignment="1">
      <alignment horizontal="center"/>
    </xf>
  </cellXfs>
  <cellStyles count="2">
    <cellStyle name="Обычный" xfId="0" builtinId="0"/>
    <cellStyle name="Финансов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64"/>
  <sheetViews>
    <sheetView tabSelected="1" view="pageBreakPreview" topLeftCell="B1" zoomScaleSheetLayoutView="100" workbookViewId="0">
      <selection activeCell="AG5" sqref="AG5"/>
    </sheetView>
  </sheetViews>
  <sheetFormatPr defaultRowHeight="15" x14ac:dyDescent="0.25"/>
  <cols>
    <col min="1" max="1" width="3.42578125" style="10" customWidth="1"/>
    <col min="2" max="2" width="4" style="10" customWidth="1"/>
    <col min="3" max="4" width="3.5703125" style="10" customWidth="1"/>
    <col min="5" max="5" width="4" style="10" customWidth="1"/>
    <col min="6" max="6" width="5" style="10" customWidth="1"/>
    <col min="7" max="7" width="4.85546875" style="10" customWidth="1"/>
    <col min="8" max="8" width="4.28515625" style="10" customWidth="1"/>
    <col min="9" max="9" width="3.5703125" style="10" customWidth="1"/>
    <col min="10" max="10" width="4.85546875" style="10" customWidth="1"/>
    <col min="11" max="11" width="4.5703125" style="10" customWidth="1"/>
    <col min="12" max="12" width="5.28515625" style="10" customWidth="1"/>
    <col min="13" max="13" width="5.140625" style="10" customWidth="1"/>
    <col min="14" max="14" width="5.28515625" style="10" customWidth="1"/>
    <col min="15" max="15" width="0" style="10" hidden="1" customWidth="1"/>
    <col min="16" max="16" width="9.7109375" style="10" hidden="1" customWidth="1"/>
    <col min="17" max="17" width="13" style="10" hidden="1" customWidth="1"/>
    <col min="18" max="18" width="16" style="10" hidden="1" customWidth="1"/>
    <col min="19" max="19" width="11.85546875" style="10" hidden="1" customWidth="1"/>
    <col min="20" max="20" width="14.140625" style="10" hidden="1" customWidth="1"/>
    <col min="21" max="21" width="11.140625" style="11" hidden="1" customWidth="1"/>
    <col min="22" max="22" width="12.140625" style="11" hidden="1" customWidth="1"/>
    <col min="23" max="24" width="12.5703125" style="11" hidden="1" customWidth="1"/>
    <col min="25" max="25" width="4.5703125" style="11" customWidth="1"/>
    <col min="26" max="27" width="4.42578125" style="11" customWidth="1"/>
    <col min="28" max="28" width="33.42578125" style="12" customWidth="1"/>
    <col min="29" max="29" width="11.140625" style="10" customWidth="1"/>
    <col min="30" max="30" width="13.140625" style="27" customWidth="1"/>
    <col min="31" max="31" width="11.85546875" style="27" customWidth="1"/>
    <col min="32" max="32" width="13.5703125" style="27" customWidth="1"/>
    <col min="33" max="33" width="10.5703125" style="28" customWidth="1"/>
    <col min="34" max="34" width="11.85546875" style="28" customWidth="1"/>
    <col min="35" max="35" width="11.42578125" style="28" customWidth="1"/>
    <col min="36" max="36" width="10.85546875" style="27" customWidth="1"/>
    <col min="37" max="37" width="11.85546875" style="25" customWidth="1"/>
    <col min="38" max="16384" width="9.140625" style="10"/>
  </cols>
  <sheetData>
    <row r="1" spans="1:37" ht="15.75" x14ac:dyDescent="0.25">
      <c r="AJ1" s="10"/>
      <c r="AK1" s="22" t="s">
        <v>204</v>
      </c>
    </row>
    <row r="2" spans="1:37" ht="15.75" x14ac:dyDescent="0.25">
      <c r="AJ2" s="10"/>
      <c r="AK2" s="22" t="s">
        <v>200</v>
      </c>
    </row>
    <row r="3" spans="1:37" ht="15.75" x14ac:dyDescent="0.25">
      <c r="AJ3" s="10"/>
      <c r="AK3" s="22" t="s">
        <v>205</v>
      </c>
    </row>
    <row r="4" spans="1:37" x14ac:dyDescent="0.25">
      <c r="AJ4" s="10"/>
      <c r="AK4" s="10"/>
    </row>
    <row r="5" spans="1:37" ht="18" customHeight="1" x14ac:dyDescent="0.25"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AD5" s="29"/>
      <c r="AE5" s="30"/>
      <c r="AG5" s="31"/>
      <c r="AH5" s="31"/>
      <c r="AI5" s="31"/>
      <c r="AK5" s="22" t="s">
        <v>69</v>
      </c>
    </row>
    <row r="6" spans="1:37" ht="18" customHeight="1" x14ac:dyDescent="0.25">
      <c r="B6" s="1"/>
      <c r="C6" s="1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AD6" s="29"/>
      <c r="AE6" s="30"/>
      <c r="AG6" s="32"/>
      <c r="AH6" s="32"/>
      <c r="AI6" s="32"/>
      <c r="AJ6" s="10"/>
      <c r="AK6" s="22" t="s">
        <v>1</v>
      </c>
    </row>
    <row r="7" spans="1:37" ht="18" customHeight="1" x14ac:dyDescent="0.25">
      <c r="B7" s="1"/>
      <c r="C7" s="1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AD7" s="29"/>
      <c r="AE7" s="30"/>
      <c r="AG7" s="30"/>
      <c r="AH7" s="30"/>
      <c r="AI7" s="30"/>
      <c r="AJ7" s="10"/>
      <c r="AK7" s="22" t="s">
        <v>68</v>
      </c>
    </row>
    <row r="8" spans="1:37" ht="18" customHeight="1" x14ac:dyDescent="0.25">
      <c r="B8" s="1"/>
      <c r="C8" s="1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AD8" s="29"/>
      <c r="AE8" s="30"/>
      <c r="AG8" s="30"/>
      <c r="AH8" s="30"/>
      <c r="AI8" s="30"/>
      <c r="AJ8" s="30"/>
      <c r="AK8" s="23"/>
    </row>
    <row r="9" spans="1:37" s="14" customFormat="1" ht="18.75" x14ac:dyDescent="0.25">
      <c r="A9" s="98" t="s">
        <v>33</v>
      </c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</row>
    <row r="10" spans="1:37" s="14" customFormat="1" ht="15.75" x14ac:dyDescent="0.25">
      <c r="A10" s="97" t="s">
        <v>67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</row>
    <row r="11" spans="1:37" s="14" customFormat="1" ht="15.75" x14ac:dyDescent="0.25">
      <c r="A11" s="97" t="s">
        <v>34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</row>
    <row r="12" spans="1:37" s="14" customFormat="1" ht="36.75" customHeight="1" x14ac:dyDescent="0.25">
      <c r="A12" s="3"/>
      <c r="B12" s="96" t="s">
        <v>185</v>
      </c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24"/>
    </row>
    <row r="13" spans="1:37" s="14" customFormat="1" ht="15.75" x14ac:dyDescent="0.25">
      <c r="A13" s="3"/>
      <c r="B13" s="3"/>
      <c r="C13" s="3"/>
      <c r="D13" s="97" t="s">
        <v>35</v>
      </c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33"/>
      <c r="AE13" s="34"/>
      <c r="AF13" s="34"/>
      <c r="AG13" s="34"/>
      <c r="AH13" s="33"/>
      <c r="AI13" s="33"/>
      <c r="AJ13" s="35"/>
      <c r="AK13" s="24"/>
    </row>
    <row r="14" spans="1:37" s="14" customFormat="1" ht="18.75" x14ac:dyDescent="0.3">
      <c r="A14" s="3"/>
      <c r="B14" s="3"/>
      <c r="C14" s="3"/>
      <c r="D14" s="3"/>
      <c r="E14" s="3"/>
      <c r="F14" s="3"/>
      <c r="G14" s="3"/>
      <c r="H14" s="3"/>
      <c r="I14" s="3"/>
      <c r="AB14" s="15"/>
      <c r="AD14" s="36"/>
      <c r="AE14" s="36"/>
      <c r="AF14" s="36"/>
      <c r="AG14" s="36"/>
      <c r="AH14" s="36"/>
      <c r="AI14" s="36"/>
      <c r="AJ14" s="35"/>
      <c r="AK14" s="24"/>
    </row>
    <row r="15" spans="1:37" s="14" customFormat="1" ht="15.75" customHeight="1" x14ac:dyDescent="0.35">
      <c r="A15" s="5" t="s">
        <v>36</v>
      </c>
      <c r="B15" s="5"/>
      <c r="C15" s="5"/>
      <c r="D15" s="5"/>
      <c r="E15" s="5"/>
      <c r="F15" s="5"/>
      <c r="G15" s="5"/>
      <c r="H15" s="5"/>
      <c r="I15" s="6"/>
      <c r="J15" s="7"/>
      <c r="K15" s="7"/>
      <c r="L15" s="7"/>
      <c r="M15" s="7"/>
      <c r="N15" s="4"/>
      <c r="O15" s="4"/>
      <c r="P15" s="4"/>
      <c r="AB15" s="15"/>
      <c r="AD15" s="37"/>
      <c r="AE15" s="38"/>
      <c r="AF15" s="38"/>
      <c r="AG15" s="38"/>
      <c r="AH15" s="38"/>
      <c r="AI15" s="38"/>
      <c r="AJ15" s="35"/>
      <c r="AK15" s="24"/>
    </row>
    <row r="16" spans="1:37" ht="15.75" customHeight="1" x14ac:dyDescent="0.25">
      <c r="A16" s="95" t="s">
        <v>37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AD16" s="37"/>
      <c r="AE16" s="38"/>
      <c r="AF16" s="38"/>
      <c r="AG16" s="38"/>
      <c r="AH16" s="38"/>
      <c r="AI16" s="38"/>
    </row>
    <row r="17" spans="1:37" ht="15.75" customHeight="1" x14ac:dyDescent="0.25">
      <c r="A17" s="95" t="s">
        <v>38</v>
      </c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37"/>
      <c r="AE17" s="38"/>
      <c r="AF17" s="38"/>
      <c r="AG17" s="38"/>
      <c r="AH17" s="38"/>
      <c r="AI17" s="38"/>
    </row>
    <row r="18" spans="1:37" ht="15.75" customHeight="1" x14ac:dyDescent="0.25">
      <c r="A18" s="54" t="s">
        <v>186</v>
      </c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37"/>
      <c r="AE18" s="38"/>
      <c r="AF18" s="38"/>
      <c r="AG18" s="38"/>
      <c r="AH18" s="38"/>
      <c r="AI18" s="38"/>
    </row>
    <row r="19" spans="1:37" ht="15.75" customHeight="1" x14ac:dyDescent="0.25">
      <c r="A19" s="54" t="s">
        <v>61</v>
      </c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37"/>
      <c r="AE19" s="38"/>
      <c r="AF19" s="38"/>
      <c r="AG19" s="38"/>
      <c r="AH19" s="38"/>
      <c r="AI19" s="38"/>
    </row>
    <row r="20" spans="1:37" ht="15.75" customHeight="1" x14ac:dyDescent="0.25">
      <c r="A20" s="54" t="s">
        <v>62</v>
      </c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37"/>
      <c r="AE20" s="38"/>
      <c r="AF20" s="38"/>
      <c r="AG20" s="38"/>
      <c r="AH20" s="38"/>
      <c r="AI20" s="38"/>
    </row>
    <row r="21" spans="1:37" ht="15.75" customHeight="1" x14ac:dyDescent="0.25">
      <c r="A21" s="54" t="s">
        <v>63</v>
      </c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37"/>
      <c r="AE21" s="38"/>
      <c r="AF21" s="90"/>
      <c r="AG21" s="38"/>
      <c r="AH21" s="38"/>
      <c r="AI21" s="38"/>
    </row>
    <row r="22" spans="1:37" ht="15.75" customHeight="1" x14ac:dyDescent="0.25">
      <c r="A22" s="54" t="s">
        <v>64</v>
      </c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88"/>
      <c r="AE22" s="89"/>
      <c r="AF22" s="89"/>
      <c r="AG22" s="89"/>
      <c r="AH22" s="89"/>
      <c r="AI22" s="89"/>
    </row>
    <row r="23" spans="1:37" ht="15.7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37"/>
      <c r="AE23" s="38"/>
      <c r="AF23" s="38"/>
      <c r="AG23" s="38"/>
      <c r="AH23" s="38"/>
      <c r="AI23" s="38"/>
    </row>
    <row r="24" spans="1:37" ht="94.5" customHeight="1" x14ac:dyDescent="0.25">
      <c r="A24" s="101" t="s">
        <v>19</v>
      </c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3" t="s">
        <v>4</v>
      </c>
      <c r="AC24" s="105" t="s">
        <v>5</v>
      </c>
      <c r="AD24" s="106" t="s">
        <v>6</v>
      </c>
      <c r="AE24" s="106"/>
      <c r="AF24" s="106"/>
      <c r="AG24" s="107"/>
      <c r="AH24" s="107"/>
      <c r="AI24" s="107"/>
      <c r="AJ24" s="99" t="s">
        <v>20</v>
      </c>
      <c r="AK24" s="100"/>
    </row>
    <row r="25" spans="1:37" ht="38.25" customHeight="1" x14ac:dyDescent="0.25">
      <c r="A25" s="101" t="s">
        <v>24</v>
      </c>
      <c r="B25" s="101"/>
      <c r="C25" s="101"/>
      <c r="D25" s="101" t="s">
        <v>22</v>
      </c>
      <c r="E25" s="101"/>
      <c r="F25" s="101" t="s">
        <v>23</v>
      </c>
      <c r="G25" s="101"/>
      <c r="H25" s="101" t="s">
        <v>21</v>
      </c>
      <c r="I25" s="101"/>
      <c r="J25" s="101"/>
      <c r="K25" s="101"/>
      <c r="L25" s="101"/>
      <c r="M25" s="101"/>
      <c r="N25" s="101"/>
      <c r="O25" s="61"/>
      <c r="P25" s="62"/>
      <c r="Q25" s="94" t="s">
        <v>9</v>
      </c>
      <c r="R25" s="94" t="s">
        <v>10</v>
      </c>
      <c r="S25" s="94" t="s">
        <v>11</v>
      </c>
      <c r="T25" s="62"/>
      <c r="U25" s="63"/>
      <c r="V25" s="63"/>
      <c r="W25" s="63"/>
      <c r="X25" s="47" t="s">
        <v>39</v>
      </c>
      <c r="Y25" s="102" t="s">
        <v>156</v>
      </c>
      <c r="Z25" s="102"/>
      <c r="AA25" s="102"/>
      <c r="AB25" s="104"/>
      <c r="AC25" s="103"/>
      <c r="AD25" s="43">
        <v>2015</v>
      </c>
      <c r="AE25" s="44">
        <v>2016</v>
      </c>
      <c r="AF25" s="44">
        <v>2017</v>
      </c>
      <c r="AG25" s="44">
        <v>2018</v>
      </c>
      <c r="AH25" s="44">
        <v>2019</v>
      </c>
      <c r="AI25" s="44">
        <v>2020</v>
      </c>
      <c r="AJ25" s="39" t="s">
        <v>17</v>
      </c>
      <c r="AK25" s="26" t="s">
        <v>18</v>
      </c>
    </row>
    <row r="26" spans="1:37" s="52" customFormat="1" ht="12" x14ac:dyDescent="0.2">
      <c r="A26" s="49">
        <v>1</v>
      </c>
      <c r="B26" s="49">
        <v>2</v>
      </c>
      <c r="C26" s="49">
        <v>3</v>
      </c>
      <c r="D26" s="49">
        <v>4</v>
      </c>
      <c r="E26" s="49">
        <v>5</v>
      </c>
      <c r="F26" s="49">
        <v>6</v>
      </c>
      <c r="G26" s="49">
        <v>7</v>
      </c>
      <c r="H26" s="49">
        <v>8</v>
      </c>
      <c r="I26" s="49">
        <v>9</v>
      </c>
      <c r="J26" s="49">
        <v>10</v>
      </c>
      <c r="K26" s="49">
        <v>11</v>
      </c>
      <c r="L26" s="49">
        <v>12</v>
      </c>
      <c r="M26" s="49">
        <v>13</v>
      </c>
      <c r="N26" s="49">
        <v>14</v>
      </c>
      <c r="O26" s="49"/>
      <c r="P26" s="49">
        <v>1</v>
      </c>
      <c r="Q26" s="49">
        <v>2</v>
      </c>
      <c r="R26" s="49">
        <v>3</v>
      </c>
      <c r="S26" s="49">
        <v>4</v>
      </c>
      <c r="T26" s="49">
        <v>5</v>
      </c>
      <c r="U26" s="50">
        <v>6</v>
      </c>
      <c r="V26" s="50">
        <v>7</v>
      </c>
      <c r="W26" s="50">
        <v>8</v>
      </c>
      <c r="X26" s="50" t="s">
        <v>40</v>
      </c>
      <c r="Y26" s="60" t="s">
        <v>40</v>
      </c>
      <c r="Z26" s="60" t="s">
        <v>154</v>
      </c>
      <c r="AA26" s="60" t="s">
        <v>155</v>
      </c>
      <c r="AB26" s="58">
        <v>18</v>
      </c>
      <c r="AC26" s="49">
        <v>19</v>
      </c>
      <c r="AD26" s="51">
        <v>20</v>
      </c>
      <c r="AE26" s="51">
        <v>21</v>
      </c>
      <c r="AF26" s="51">
        <v>22</v>
      </c>
      <c r="AG26" s="51">
        <v>23</v>
      </c>
      <c r="AH26" s="51">
        <v>24</v>
      </c>
      <c r="AI26" s="51">
        <v>25</v>
      </c>
      <c r="AJ26" s="51">
        <v>26</v>
      </c>
      <c r="AK26" s="51">
        <v>27</v>
      </c>
    </row>
    <row r="27" spans="1:37" ht="26.25" customHeight="1" x14ac:dyDescent="0.25">
      <c r="A27" s="70"/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1"/>
      <c r="P27" s="72"/>
      <c r="Q27" s="72" t="s">
        <v>14</v>
      </c>
      <c r="R27" s="72"/>
      <c r="S27" s="72"/>
      <c r="T27" s="72"/>
      <c r="U27" s="73"/>
      <c r="V27" s="73"/>
      <c r="W27" s="73"/>
      <c r="X27" s="74"/>
      <c r="Y27" s="74"/>
      <c r="Z27" s="74"/>
      <c r="AA27" s="74"/>
      <c r="AB27" s="75" t="s">
        <v>67</v>
      </c>
      <c r="AC27" s="76" t="s">
        <v>3</v>
      </c>
      <c r="AD27" s="77">
        <f t="shared" ref="AD27:AI27" si="0">SUM(AD35,AD76,AD115)</f>
        <v>114669.79999999999</v>
      </c>
      <c r="AE27" s="77">
        <f t="shared" si="0"/>
        <v>175513.60000000001</v>
      </c>
      <c r="AF27" s="77">
        <f t="shared" si="0"/>
        <v>31079.599999999999</v>
      </c>
      <c r="AG27" s="77">
        <f t="shared" si="0"/>
        <v>176070.5</v>
      </c>
      <c r="AH27" s="77">
        <f t="shared" si="0"/>
        <v>428964.33999999997</v>
      </c>
      <c r="AI27" s="77">
        <f t="shared" si="0"/>
        <v>475312.4</v>
      </c>
      <c r="AJ27" s="77">
        <f>SUM(AD27:AI27)-0.1</f>
        <v>1401610.14</v>
      </c>
      <c r="AK27" s="78">
        <v>2020</v>
      </c>
    </row>
    <row r="28" spans="1:37" ht="113.25" customHeight="1" x14ac:dyDescent="0.25">
      <c r="A28" s="93"/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2"/>
      <c r="P28" s="17"/>
      <c r="Q28" s="17"/>
      <c r="R28" s="17"/>
      <c r="S28" s="17"/>
      <c r="T28" s="17"/>
      <c r="U28" s="16"/>
      <c r="V28" s="16"/>
      <c r="W28" s="16"/>
      <c r="X28" s="55"/>
      <c r="Y28" s="55"/>
      <c r="Z28" s="55"/>
      <c r="AA28" s="55"/>
      <c r="AB28" s="59" t="s">
        <v>71</v>
      </c>
      <c r="AC28" s="56"/>
      <c r="AD28" s="19"/>
      <c r="AE28" s="19"/>
      <c r="AF28" s="19"/>
      <c r="AG28" s="19"/>
      <c r="AH28" s="19"/>
      <c r="AI28" s="19"/>
      <c r="AJ28" s="40"/>
      <c r="AK28" s="20"/>
    </row>
    <row r="29" spans="1:37" ht="48" customHeight="1" x14ac:dyDescent="0.25">
      <c r="A29" s="93"/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2"/>
      <c r="P29" s="17"/>
      <c r="Q29" s="17"/>
      <c r="R29" s="17"/>
      <c r="S29" s="17"/>
      <c r="T29" s="17"/>
      <c r="U29" s="16"/>
      <c r="V29" s="16"/>
      <c r="W29" s="16"/>
      <c r="X29" s="55"/>
      <c r="Y29" s="55"/>
      <c r="Z29" s="55"/>
      <c r="AA29" s="55"/>
      <c r="AB29" s="59" t="s">
        <v>72</v>
      </c>
      <c r="AC29" s="9" t="s">
        <v>7</v>
      </c>
      <c r="AD29" s="20">
        <v>80</v>
      </c>
      <c r="AE29" s="20">
        <v>79.5</v>
      </c>
      <c r="AF29" s="20">
        <v>79</v>
      </c>
      <c r="AG29" s="20">
        <v>78.5</v>
      </c>
      <c r="AH29" s="20">
        <v>78</v>
      </c>
      <c r="AI29" s="20">
        <v>77.5</v>
      </c>
      <c r="AJ29" s="20">
        <v>77.5</v>
      </c>
      <c r="AK29" s="20">
        <v>2020</v>
      </c>
    </row>
    <row r="30" spans="1:37" ht="45" customHeight="1" x14ac:dyDescent="0.25">
      <c r="A30" s="93"/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2"/>
      <c r="P30" s="17"/>
      <c r="Q30" s="17"/>
      <c r="R30" s="17"/>
      <c r="S30" s="17"/>
      <c r="T30" s="17"/>
      <c r="U30" s="16"/>
      <c r="V30" s="16"/>
      <c r="W30" s="16"/>
      <c r="X30" s="55"/>
      <c r="Y30" s="55"/>
      <c r="Z30" s="55"/>
      <c r="AA30" s="55"/>
      <c r="AB30" s="59" t="s">
        <v>73</v>
      </c>
      <c r="AC30" s="9" t="s">
        <v>7</v>
      </c>
      <c r="AD30" s="20">
        <v>59</v>
      </c>
      <c r="AE30" s="20">
        <v>58.5</v>
      </c>
      <c r="AF30" s="20">
        <v>58</v>
      </c>
      <c r="AG30" s="20">
        <v>57.5</v>
      </c>
      <c r="AH30" s="20">
        <v>57</v>
      </c>
      <c r="AI30" s="20">
        <v>56.5</v>
      </c>
      <c r="AJ30" s="20">
        <v>56.5</v>
      </c>
      <c r="AK30" s="20">
        <v>2020</v>
      </c>
    </row>
    <row r="31" spans="1:37" ht="33" customHeight="1" x14ac:dyDescent="0.25">
      <c r="A31" s="93"/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2"/>
      <c r="P31" s="17"/>
      <c r="Q31" s="17"/>
      <c r="R31" s="17"/>
      <c r="S31" s="17"/>
      <c r="T31" s="17"/>
      <c r="U31" s="16"/>
      <c r="V31" s="16"/>
      <c r="W31" s="16"/>
      <c r="X31" s="55"/>
      <c r="Y31" s="55"/>
      <c r="Z31" s="55"/>
      <c r="AA31" s="55"/>
      <c r="AB31" s="59" t="s">
        <v>74</v>
      </c>
      <c r="AC31" s="9" t="s">
        <v>7</v>
      </c>
      <c r="AD31" s="20">
        <v>66.8</v>
      </c>
      <c r="AE31" s="20">
        <v>66</v>
      </c>
      <c r="AF31" s="20">
        <v>65.5</v>
      </c>
      <c r="AG31" s="20">
        <v>65</v>
      </c>
      <c r="AH31" s="20">
        <v>64.5</v>
      </c>
      <c r="AI31" s="20">
        <v>64</v>
      </c>
      <c r="AJ31" s="20">
        <v>64</v>
      </c>
      <c r="AK31" s="20">
        <v>2020</v>
      </c>
    </row>
    <row r="32" spans="1:37" ht="42" customHeight="1" x14ac:dyDescent="0.25">
      <c r="A32" s="93"/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2"/>
      <c r="P32" s="17"/>
      <c r="Q32" s="17"/>
      <c r="R32" s="17"/>
      <c r="S32" s="17"/>
      <c r="T32" s="17"/>
      <c r="U32" s="16"/>
      <c r="V32" s="16"/>
      <c r="W32" s="16"/>
      <c r="X32" s="55"/>
      <c r="Y32" s="55"/>
      <c r="Z32" s="55"/>
      <c r="AA32" s="55"/>
      <c r="AB32" s="59" t="s">
        <v>75</v>
      </c>
      <c r="AC32" s="9" t="s">
        <v>7</v>
      </c>
      <c r="AD32" s="20">
        <v>61</v>
      </c>
      <c r="AE32" s="20">
        <v>60.5</v>
      </c>
      <c r="AF32" s="20">
        <v>60</v>
      </c>
      <c r="AG32" s="20">
        <v>59.5</v>
      </c>
      <c r="AH32" s="20">
        <v>59</v>
      </c>
      <c r="AI32" s="20">
        <v>58.5</v>
      </c>
      <c r="AJ32" s="20">
        <v>58.5</v>
      </c>
      <c r="AK32" s="20">
        <v>2020</v>
      </c>
    </row>
    <row r="33" spans="1:37" ht="58.5" customHeight="1" x14ac:dyDescent="0.25">
      <c r="A33" s="93"/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2"/>
      <c r="P33" s="17"/>
      <c r="Q33" s="17"/>
      <c r="R33" s="17"/>
      <c r="S33" s="17"/>
      <c r="T33" s="17"/>
      <c r="U33" s="16"/>
      <c r="V33" s="16"/>
      <c r="W33" s="16"/>
      <c r="X33" s="55"/>
      <c r="Y33" s="55"/>
      <c r="Z33" s="55"/>
      <c r="AA33" s="55"/>
      <c r="AB33" s="59" t="s">
        <v>76</v>
      </c>
      <c r="AC33" s="9" t="s">
        <v>7</v>
      </c>
      <c r="AD33" s="20">
        <v>5</v>
      </c>
      <c r="AE33" s="20">
        <v>5</v>
      </c>
      <c r="AF33" s="20">
        <v>0</v>
      </c>
      <c r="AG33" s="20">
        <v>0</v>
      </c>
      <c r="AH33" s="20">
        <v>0</v>
      </c>
      <c r="AI33" s="20">
        <v>0</v>
      </c>
      <c r="AJ33" s="20">
        <v>10</v>
      </c>
      <c r="AK33" s="20">
        <v>2016</v>
      </c>
    </row>
    <row r="34" spans="1:37" ht="66.75" customHeight="1" x14ac:dyDescent="0.25">
      <c r="A34" s="93"/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2"/>
      <c r="P34" s="17"/>
      <c r="Q34" s="17"/>
      <c r="R34" s="17"/>
      <c r="S34" s="17"/>
      <c r="T34" s="17"/>
      <c r="U34" s="16"/>
      <c r="V34" s="16"/>
      <c r="W34" s="16"/>
      <c r="X34" s="55"/>
      <c r="Y34" s="55"/>
      <c r="Z34" s="55"/>
      <c r="AA34" s="55"/>
      <c r="AB34" s="59" t="s">
        <v>77</v>
      </c>
      <c r="AC34" s="9" t="s">
        <v>7</v>
      </c>
      <c r="AD34" s="20">
        <v>5</v>
      </c>
      <c r="AE34" s="20">
        <v>5</v>
      </c>
      <c r="AF34" s="20">
        <v>0</v>
      </c>
      <c r="AG34" s="20">
        <v>0</v>
      </c>
      <c r="AH34" s="20">
        <v>0</v>
      </c>
      <c r="AI34" s="20">
        <v>0</v>
      </c>
      <c r="AJ34" s="20">
        <v>10</v>
      </c>
      <c r="AK34" s="20">
        <v>2016</v>
      </c>
    </row>
    <row r="35" spans="1:37" ht="78" customHeight="1" x14ac:dyDescent="0.25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5"/>
      <c r="P35" s="65"/>
      <c r="Q35" s="65"/>
      <c r="R35" s="65" t="s">
        <v>43</v>
      </c>
      <c r="S35" s="65"/>
      <c r="T35" s="65"/>
      <c r="U35" s="64"/>
      <c r="V35" s="64"/>
      <c r="W35" s="64"/>
      <c r="X35" s="79"/>
      <c r="Y35" s="79"/>
      <c r="Z35" s="79"/>
      <c r="AA35" s="79"/>
      <c r="AB35" s="66" t="s">
        <v>78</v>
      </c>
      <c r="AC35" s="67" t="s">
        <v>3</v>
      </c>
      <c r="AD35" s="68">
        <f t="shared" ref="AD35:AI35" si="1">AD36+AD61</f>
        <v>48317.899999999994</v>
      </c>
      <c r="AE35" s="68">
        <f t="shared" si="1"/>
        <v>16469.099999999999</v>
      </c>
      <c r="AF35" s="68">
        <f t="shared" si="1"/>
        <v>3209.2999999999997</v>
      </c>
      <c r="AG35" s="68">
        <f>AG36+AG61</f>
        <v>16479.899999999998</v>
      </c>
      <c r="AH35" s="68">
        <f t="shared" si="1"/>
        <v>4576.8</v>
      </c>
      <c r="AI35" s="68">
        <f t="shared" si="1"/>
        <v>8442.2999999999993</v>
      </c>
      <c r="AJ35" s="68">
        <f>SUM(AD35:AI35)</f>
        <v>97495.299999999988</v>
      </c>
      <c r="AK35" s="69">
        <v>2020</v>
      </c>
    </row>
    <row r="36" spans="1:37" ht="53.25" customHeight="1" x14ac:dyDescent="0.25">
      <c r="A36" s="80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1"/>
      <c r="P36" s="81"/>
      <c r="Q36" s="81"/>
      <c r="R36" s="81"/>
      <c r="S36" s="81" t="s">
        <v>44</v>
      </c>
      <c r="T36" s="81"/>
      <c r="U36" s="80"/>
      <c r="V36" s="80"/>
      <c r="W36" s="80"/>
      <c r="X36" s="82"/>
      <c r="Y36" s="82"/>
      <c r="Z36" s="82"/>
      <c r="AA36" s="82"/>
      <c r="AB36" s="83" t="s">
        <v>79</v>
      </c>
      <c r="AC36" s="84" t="s">
        <v>3</v>
      </c>
      <c r="AD36" s="85">
        <f>SUM(AD41,AD49,AD52,AD56,AD59)</f>
        <v>3439.7</v>
      </c>
      <c r="AE36" s="85">
        <f t="shared" ref="AE36:AG36" si="2">SUM(AE41,AE49,AE52,AE56,AE59)</f>
        <v>1994.7</v>
      </c>
      <c r="AF36" s="85">
        <f t="shared" si="2"/>
        <v>2095.1999999999998</v>
      </c>
      <c r="AG36" s="85">
        <f t="shared" si="2"/>
        <v>851.6</v>
      </c>
      <c r="AH36" s="85">
        <f>SUM(AH41,AH49,AH52,AH56,AH59)</f>
        <v>1489.8000000000002</v>
      </c>
      <c r="AI36" s="85">
        <f>SUM(AI41,AI49,AI52,AI56,AI59)</f>
        <v>2358</v>
      </c>
      <c r="AJ36" s="85">
        <f>SUM(AD36:AI36)</f>
        <v>12229</v>
      </c>
      <c r="AK36" s="86">
        <v>2020</v>
      </c>
    </row>
    <row r="37" spans="1:37" ht="42.75" customHeight="1" x14ac:dyDescent="0.25">
      <c r="A37" s="93"/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2"/>
      <c r="P37" s="17"/>
      <c r="Q37" s="17"/>
      <c r="R37" s="17"/>
      <c r="S37" s="17"/>
      <c r="T37" s="17"/>
      <c r="U37" s="16"/>
      <c r="V37" s="16"/>
      <c r="W37" s="16"/>
      <c r="X37" s="55"/>
      <c r="Y37" s="55"/>
      <c r="Z37" s="55"/>
      <c r="AA37" s="55"/>
      <c r="AB37" s="59" t="s">
        <v>72</v>
      </c>
      <c r="AC37" s="9" t="s">
        <v>7</v>
      </c>
      <c r="AD37" s="20">
        <v>80</v>
      </c>
      <c r="AE37" s="20">
        <v>79.5</v>
      </c>
      <c r="AF37" s="20">
        <v>79</v>
      </c>
      <c r="AG37" s="19">
        <v>78.5</v>
      </c>
      <c r="AH37" s="20">
        <v>78</v>
      </c>
      <c r="AI37" s="19">
        <v>77.5</v>
      </c>
      <c r="AJ37" s="19">
        <v>77.5</v>
      </c>
      <c r="AK37" s="20">
        <v>2020</v>
      </c>
    </row>
    <row r="38" spans="1:37" ht="47.25" customHeight="1" x14ac:dyDescent="0.25">
      <c r="A38" s="93"/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2"/>
      <c r="P38" s="17"/>
      <c r="Q38" s="17"/>
      <c r="R38" s="17"/>
      <c r="S38" s="17"/>
      <c r="T38" s="17"/>
      <c r="U38" s="16"/>
      <c r="V38" s="16"/>
      <c r="W38" s="16"/>
      <c r="X38" s="55"/>
      <c r="Y38" s="55"/>
      <c r="Z38" s="55"/>
      <c r="AA38" s="55"/>
      <c r="AB38" s="59" t="s">
        <v>73</v>
      </c>
      <c r="AC38" s="9" t="s">
        <v>7</v>
      </c>
      <c r="AD38" s="20">
        <v>59</v>
      </c>
      <c r="AE38" s="20">
        <v>58.5</v>
      </c>
      <c r="AF38" s="20">
        <v>58</v>
      </c>
      <c r="AG38" s="19">
        <v>57.5</v>
      </c>
      <c r="AH38" s="20">
        <v>57</v>
      </c>
      <c r="AI38" s="19">
        <v>56.5</v>
      </c>
      <c r="AJ38" s="19">
        <v>56.5</v>
      </c>
      <c r="AK38" s="20">
        <v>2020</v>
      </c>
    </row>
    <row r="39" spans="1:37" ht="32.25" customHeight="1" x14ac:dyDescent="0.25">
      <c r="A39" s="93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2"/>
      <c r="P39" s="17"/>
      <c r="Q39" s="17"/>
      <c r="R39" s="17"/>
      <c r="S39" s="17"/>
      <c r="T39" s="17"/>
      <c r="U39" s="16"/>
      <c r="V39" s="16"/>
      <c r="W39" s="16"/>
      <c r="X39" s="55"/>
      <c r="Y39" s="55"/>
      <c r="Z39" s="55"/>
      <c r="AA39" s="55"/>
      <c r="AB39" s="59" t="s">
        <v>74</v>
      </c>
      <c r="AC39" s="9" t="s">
        <v>7</v>
      </c>
      <c r="AD39" s="19">
        <v>66.8</v>
      </c>
      <c r="AE39" s="20">
        <v>66</v>
      </c>
      <c r="AF39" s="19">
        <v>65.5</v>
      </c>
      <c r="AG39" s="19">
        <v>65</v>
      </c>
      <c r="AH39" s="19">
        <v>64.5</v>
      </c>
      <c r="AI39" s="19">
        <v>64</v>
      </c>
      <c r="AJ39" s="19">
        <v>64</v>
      </c>
      <c r="AK39" s="20">
        <v>2020</v>
      </c>
    </row>
    <row r="40" spans="1:37" ht="49.5" customHeight="1" x14ac:dyDescent="0.25">
      <c r="A40" s="93"/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2"/>
      <c r="P40" s="17"/>
      <c r="Q40" s="17"/>
      <c r="R40" s="17"/>
      <c r="S40" s="17"/>
      <c r="T40" s="17"/>
      <c r="U40" s="16"/>
      <c r="V40" s="16"/>
      <c r="W40" s="16"/>
      <c r="X40" s="55"/>
      <c r="Y40" s="55"/>
      <c r="Z40" s="55"/>
      <c r="AA40" s="55"/>
      <c r="AB40" s="59" t="s">
        <v>75</v>
      </c>
      <c r="AC40" s="9" t="s">
        <v>7</v>
      </c>
      <c r="AD40" s="20">
        <v>61</v>
      </c>
      <c r="AE40" s="20">
        <v>60.5</v>
      </c>
      <c r="AF40" s="20">
        <v>60</v>
      </c>
      <c r="AG40" s="19">
        <v>59.5</v>
      </c>
      <c r="AH40" s="20">
        <v>59</v>
      </c>
      <c r="AI40" s="19">
        <v>58.5</v>
      </c>
      <c r="AJ40" s="19">
        <v>58.5</v>
      </c>
      <c r="AK40" s="20">
        <v>2020</v>
      </c>
    </row>
    <row r="41" spans="1:37" ht="77.25" customHeight="1" x14ac:dyDescent="0.25">
      <c r="A41" s="93" t="s">
        <v>25</v>
      </c>
      <c r="B41" s="93" t="s">
        <v>30</v>
      </c>
      <c r="C41" s="93" t="s">
        <v>29</v>
      </c>
      <c r="D41" s="93" t="s">
        <v>25</v>
      </c>
      <c r="E41" s="93" t="s">
        <v>31</v>
      </c>
      <c r="F41" s="93" t="s">
        <v>25</v>
      </c>
      <c r="G41" s="93" t="s">
        <v>28</v>
      </c>
      <c r="H41" s="93" t="s">
        <v>25</v>
      </c>
      <c r="I41" s="93" t="s">
        <v>26</v>
      </c>
      <c r="J41" s="93" t="s">
        <v>27</v>
      </c>
      <c r="K41" s="93" t="s">
        <v>25</v>
      </c>
      <c r="L41" s="93" t="s">
        <v>27</v>
      </c>
      <c r="M41" s="93" t="s">
        <v>25</v>
      </c>
      <c r="N41" s="93" t="s">
        <v>25</v>
      </c>
      <c r="O41" s="92"/>
      <c r="P41" s="92"/>
      <c r="Q41" s="92"/>
      <c r="R41" s="92"/>
      <c r="S41" s="92"/>
      <c r="T41" s="92" t="s">
        <v>45</v>
      </c>
      <c r="U41" s="93"/>
      <c r="V41" s="93"/>
      <c r="W41" s="93"/>
      <c r="X41" s="57"/>
      <c r="Y41" s="57" t="s">
        <v>25</v>
      </c>
      <c r="Z41" s="57" t="s">
        <v>25</v>
      </c>
      <c r="AA41" s="57" t="s">
        <v>25</v>
      </c>
      <c r="AB41" s="59" t="s">
        <v>80</v>
      </c>
      <c r="AC41" s="9" t="s">
        <v>3</v>
      </c>
      <c r="AD41" s="46">
        <v>1471.5</v>
      </c>
      <c r="AE41" s="46">
        <v>1155.2</v>
      </c>
      <c r="AF41" s="46">
        <v>1177.2</v>
      </c>
      <c r="AG41" s="46">
        <v>821.6</v>
      </c>
      <c r="AH41" s="46">
        <v>334.2</v>
      </c>
      <c r="AI41" s="46">
        <v>1278.9000000000001</v>
      </c>
      <c r="AJ41" s="46">
        <f>SUM(AD41:AI41)</f>
        <v>6238.6</v>
      </c>
      <c r="AK41" s="20">
        <v>2020</v>
      </c>
    </row>
    <row r="42" spans="1:37" ht="48.75" customHeight="1" x14ac:dyDescent="0.25">
      <c r="A42" s="93"/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2"/>
      <c r="P42" s="92"/>
      <c r="Q42" s="92"/>
      <c r="R42" s="92"/>
      <c r="S42" s="92"/>
      <c r="T42" s="92"/>
      <c r="U42" s="93"/>
      <c r="V42" s="93"/>
      <c r="W42" s="93"/>
      <c r="X42" s="57"/>
      <c r="Y42" s="57"/>
      <c r="Z42" s="57"/>
      <c r="AA42" s="57"/>
      <c r="AB42" s="59" t="s">
        <v>81</v>
      </c>
      <c r="AC42" s="9" t="s">
        <v>41</v>
      </c>
      <c r="AD42" s="19">
        <v>0.1</v>
      </c>
      <c r="AE42" s="19">
        <v>0.1</v>
      </c>
      <c r="AF42" s="19">
        <v>0</v>
      </c>
      <c r="AG42" s="19">
        <v>0</v>
      </c>
      <c r="AH42" s="19">
        <v>0</v>
      </c>
      <c r="AI42" s="19">
        <v>0</v>
      </c>
      <c r="AJ42" s="19">
        <v>0.2</v>
      </c>
      <c r="AK42" s="20">
        <v>2016</v>
      </c>
    </row>
    <row r="43" spans="1:37" ht="49.5" customHeight="1" x14ac:dyDescent="0.25">
      <c r="A43" s="93"/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2"/>
      <c r="P43" s="92"/>
      <c r="Q43" s="92"/>
      <c r="R43" s="92"/>
      <c r="S43" s="92"/>
      <c r="T43" s="92"/>
      <c r="U43" s="93"/>
      <c r="V43" s="93"/>
      <c r="W43" s="93"/>
      <c r="X43" s="57"/>
      <c r="Y43" s="57"/>
      <c r="Z43" s="57"/>
      <c r="AA43" s="57"/>
      <c r="AB43" s="59" t="s">
        <v>82</v>
      </c>
      <c r="AC43" s="9" t="s">
        <v>8</v>
      </c>
      <c r="AD43" s="20">
        <v>2</v>
      </c>
      <c r="AE43" s="20">
        <v>2</v>
      </c>
      <c r="AF43" s="20">
        <v>0</v>
      </c>
      <c r="AG43" s="20">
        <v>0</v>
      </c>
      <c r="AH43" s="20">
        <v>0</v>
      </c>
      <c r="AI43" s="20">
        <v>0</v>
      </c>
      <c r="AJ43" s="20">
        <f>SUM(AD43:AI43)</f>
        <v>4</v>
      </c>
      <c r="AK43" s="20">
        <v>2016</v>
      </c>
    </row>
    <row r="44" spans="1:37" ht="46.5" customHeight="1" x14ac:dyDescent="0.25">
      <c r="A44" s="93"/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2"/>
      <c r="P44" s="92"/>
      <c r="Q44" s="92"/>
      <c r="R44" s="92"/>
      <c r="S44" s="92"/>
      <c r="T44" s="92"/>
      <c r="U44" s="93"/>
      <c r="V44" s="93"/>
      <c r="W44" s="93"/>
      <c r="X44" s="57"/>
      <c r="Y44" s="57"/>
      <c r="Z44" s="57"/>
      <c r="AA44" s="57"/>
      <c r="AB44" s="59" t="s">
        <v>83</v>
      </c>
      <c r="AC44" s="9" t="s">
        <v>41</v>
      </c>
      <c r="AD44" s="40">
        <v>5.0000000000000001E-3</v>
      </c>
      <c r="AE44" s="40">
        <v>5.0000000000000001E-3</v>
      </c>
      <c r="AF44" s="40">
        <v>0</v>
      </c>
      <c r="AG44" s="40">
        <v>0</v>
      </c>
      <c r="AH44" s="40">
        <v>0</v>
      </c>
      <c r="AI44" s="40">
        <v>0</v>
      </c>
      <c r="AJ44" s="40">
        <v>0.01</v>
      </c>
      <c r="AK44" s="20">
        <v>2016</v>
      </c>
    </row>
    <row r="45" spans="1:37" ht="45" customHeight="1" x14ac:dyDescent="0.25">
      <c r="A45" s="93"/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2"/>
      <c r="P45" s="92"/>
      <c r="Q45" s="92"/>
      <c r="R45" s="92"/>
      <c r="S45" s="92"/>
      <c r="T45" s="92"/>
      <c r="U45" s="93"/>
      <c r="V45" s="93"/>
      <c r="W45" s="93"/>
      <c r="X45" s="57"/>
      <c r="Y45" s="57"/>
      <c r="Z45" s="57"/>
      <c r="AA45" s="57"/>
      <c r="AB45" s="59" t="s">
        <v>84</v>
      </c>
      <c r="AC45" s="9" t="s">
        <v>41</v>
      </c>
      <c r="AD45" s="40">
        <v>5.0000000000000001E-3</v>
      </c>
      <c r="AE45" s="40">
        <v>5.0000000000000001E-3</v>
      </c>
      <c r="AF45" s="40">
        <v>0</v>
      </c>
      <c r="AG45" s="40">
        <v>0</v>
      </c>
      <c r="AH45" s="40">
        <v>0</v>
      </c>
      <c r="AI45" s="40">
        <v>0</v>
      </c>
      <c r="AJ45" s="40">
        <f>SUM(AD45:AI45)</f>
        <v>0.01</v>
      </c>
      <c r="AK45" s="20">
        <v>2016</v>
      </c>
    </row>
    <row r="46" spans="1:37" ht="61.5" customHeight="1" x14ac:dyDescent="0.25">
      <c r="A46" s="93"/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2"/>
      <c r="P46" s="92"/>
      <c r="Q46" s="92"/>
      <c r="R46" s="92"/>
      <c r="S46" s="92"/>
      <c r="T46" s="92"/>
      <c r="U46" s="93"/>
      <c r="V46" s="93"/>
      <c r="W46" s="93"/>
      <c r="X46" s="57"/>
      <c r="Y46" s="57"/>
      <c r="Z46" s="57"/>
      <c r="AA46" s="57"/>
      <c r="AB46" s="59" t="s">
        <v>85</v>
      </c>
      <c r="AC46" s="9" t="s">
        <v>41</v>
      </c>
      <c r="AD46" s="40">
        <v>5.0000000000000001E-3</v>
      </c>
      <c r="AE46" s="40">
        <v>5.0000000000000001E-3</v>
      </c>
      <c r="AF46" s="40">
        <v>5.0000000000000001E-3</v>
      </c>
      <c r="AG46" s="40">
        <v>5.0000000000000001E-3</v>
      </c>
      <c r="AH46" s="40">
        <v>5.0000000000000001E-3</v>
      </c>
      <c r="AI46" s="40">
        <v>5.0000000000000001E-3</v>
      </c>
      <c r="AJ46" s="40">
        <f>SUM(AD46:AI46)</f>
        <v>3.0000000000000002E-2</v>
      </c>
      <c r="AK46" s="20">
        <v>2020</v>
      </c>
    </row>
    <row r="47" spans="1:37" ht="72" customHeight="1" x14ac:dyDescent="0.25">
      <c r="A47" s="93"/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2"/>
      <c r="P47" s="92"/>
      <c r="Q47" s="92"/>
      <c r="R47" s="92"/>
      <c r="S47" s="92"/>
      <c r="T47" s="92"/>
      <c r="U47" s="93"/>
      <c r="V47" s="93"/>
      <c r="W47" s="93"/>
      <c r="X47" s="57"/>
      <c r="Y47" s="57"/>
      <c r="Z47" s="57"/>
      <c r="AA47" s="57"/>
      <c r="AB47" s="59" t="s">
        <v>162</v>
      </c>
      <c r="AC47" s="9" t="s">
        <v>41</v>
      </c>
      <c r="AD47" s="40">
        <v>0</v>
      </c>
      <c r="AE47" s="40">
        <v>0</v>
      </c>
      <c r="AF47" s="40">
        <v>5.0000000000000001E-3</v>
      </c>
      <c r="AG47" s="40">
        <v>5.0000000000000001E-3</v>
      </c>
      <c r="AH47" s="40">
        <v>5.0000000000000001E-3</v>
      </c>
      <c r="AI47" s="40">
        <v>5.0000000000000001E-3</v>
      </c>
      <c r="AJ47" s="40">
        <f>SUM(AD47:AI47)</f>
        <v>0.02</v>
      </c>
      <c r="AK47" s="20">
        <v>2020</v>
      </c>
    </row>
    <row r="48" spans="1:37" ht="58.5" customHeight="1" x14ac:dyDescent="0.25">
      <c r="A48" s="93"/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2"/>
      <c r="P48" s="92"/>
      <c r="Q48" s="92"/>
      <c r="R48" s="92"/>
      <c r="S48" s="92"/>
      <c r="T48" s="92"/>
      <c r="U48" s="93"/>
      <c r="V48" s="93"/>
      <c r="W48" s="93"/>
      <c r="X48" s="57"/>
      <c r="Y48" s="57"/>
      <c r="Z48" s="57"/>
      <c r="AA48" s="57"/>
      <c r="AB48" s="59" t="s">
        <v>163</v>
      </c>
      <c r="AC48" s="9" t="s">
        <v>41</v>
      </c>
      <c r="AD48" s="40">
        <v>0</v>
      </c>
      <c r="AE48" s="40">
        <v>0</v>
      </c>
      <c r="AF48" s="40">
        <v>5.0000000000000001E-3</v>
      </c>
      <c r="AG48" s="40">
        <v>5.0000000000000001E-3</v>
      </c>
      <c r="AH48" s="40">
        <v>5.0000000000000001E-3</v>
      </c>
      <c r="AI48" s="40">
        <v>5.0000000000000001E-3</v>
      </c>
      <c r="AJ48" s="40">
        <f>SUM(AD48:AI48)</f>
        <v>0.02</v>
      </c>
      <c r="AK48" s="20">
        <v>2020</v>
      </c>
    </row>
    <row r="49" spans="1:37" ht="56.25" customHeight="1" x14ac:dyDescent="0.25">
      <c r="A49" s="93" t="s">
        <v>25</v>
      </c>
      <c r="B49" s="93" t="s">
        <v>30</v>
      </c>
      <c r="C49" s="93" t="s">
        <v>29</v>
      </c>
      <c r="D49" s="93" t="s">
        <v>25</v>
      </c>
      <c r="E49" s="93" t="s">
        <v>31</v>
      </c>
      <c r="F49" s="93" t="s">
        <v>25</v>
      </c>
      <c r="G49" s="93" t="s">
        <v>28</v>
      </c>
      <c r="H49" s="93" t="s">
        <v>25</v>
      </c>
      <c r="I49" s="93" t="s">
        <v>26</v>
      </c>
      <c r="J49" s="93" t="s">
        <v>27</v>
      </c>
      <c r="K49" s="93" t="s">
        <v>25</v>
      </c>
      <c r="L49" s="93" t="s">
        <v>27</v>
      </c>
      <c r="M49" s="93" t="s">
        <v>25</v>
      </c>
      <c r="N49" s="93" t="s">
        <v>25</v>
      </c>
      <c r="O49" s="92"/>
      <c r="P49" s="92"/>
      <c r="Q49" s="92"/>
      <c r="R49" s="92"/>
      <c r="S49" s="92"/>
      <c r="T49" s="92" t="s">
        <v>46</v>
      </c>
      <c r="U49" s="93"/>
      <c r="V49" s="93"/>
      <c r="W49" s="93"/>
      <c r="X49" s="57"/>
      <c r="Y49" s="57" t="s">
        <v>25</v>
      </c>
      <c r="Z49" s="57" t="s">
        <v>25</v>
      </c>
      <c r="AA49" s="57" t="s">
        <v>25</v>
      </c>
      <c r="AB49" s="59" t="s">
        <v>86</v>
      </c>
      <c r="AC49" s="9" t="s">
        <v>3</v>
      </c>
      <c r="AD49" s="46">
        <v>115.5</v>
      </c>
      <c r="AE49" s="46">
        <v>158.5</v>
      </c>
      <c r="AF49" s="46">
        <v>52.1</v>
      </c>
      <c r="AG49" s="46">
        <v>0</v>
      </c>
      <c r="AH49" s="46">
        <v>67.2</v>
      </c>
      <c r="AI49" s="46">
        <v>57.4</v>
      </c>
      <c r="AJ49" s="46">
        <f>SUM(AD49:AI49)</f>
        <v>450.7</v>
      </c>
      <c r="AK49" s="20">
        <v>2020</v>
      </c>
    </row>
    <row r="50" spans="1:37" ht="63" customHeight="1" x14ac:dyDescent="0.25">
      <c r="A50" s="93"/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2"/>
      <c r="P50" s="92"/>
      <c r="Q50" s="92"/>
      <c r="R50" s="92"/>
      <c r="S50" s="92"/>
      <c r="T50" s="92"/>
      <c r="U50" s="93"/>
      <c r="V50" s="93"/>
      <c r="W50" s="93"/>
      <c r="X50" s="57"/>
      <c r="Y50" s="57"/>
      <c r="Z50" s="57"/>
      <c r="AA50" s="57"/>
      <c r="AB50" s="59" t="s">
        <v>87</v>
      </c>
      <c r="AC50" s="9" t="s">
        <v>7</v>
      </c>
      <c r="AD50" s="20">
        <v>5</v>
      </c>
      <c r="AE50" s="20">
        <v>5</v>
      </c>
      <c r="AF50" s="20">
        <v>0</v>
      </c>
      <c r="AG50" s="20">
        <v>0</v>
      </c>
      <c r="AH50" s="20">
        <v>0</v>
      </c>
      <c r="AI50" s="20">
        <v>0</v>
      </c>
      <c r="AJ50" s="20">
        <v>10</v>
      </c>
      <c r="AK50" s="20">
        <v>2016</v>
      </c>
    </row>
    <row r="51" spans="1:37" ht="60" customHeight="1" x14ac:dyDescent="0.25">
      <c r="A51" s="93"/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2"/>
      <c r="P51" s="92"/>
      <c r="Q51" s="92"/>
      <c r="R51" s="92"/>
      <c r="S51" s="92"/>
      <c r="T51" s="92"/>
      <c r="U51" s="93"/>
      <c r="V51" s="93"/>
      <c r="W51" s="93"/>
      <c r="X51" s="57"/>
      <c r="Y51" s="57"/>
      <c r="Z51" s="57"/>
      <c r="AA51" s="57"/>
      <c r="AB51" s="59" t="s">
        <v>174</v>
      </c>
      <c r="AC51" s="9" t="s">
        <v>41</v>
      </c>
      <c r="AD51" s="20">
        <v>0</v>
      </c>
      <c r="AE51" s="20">
        <v>0</v>
      </c>
      <c r="AF51" s="19">
        <v>2.8</v>
      </c>
      <c r="AG51" s="19">
        <v>2.8</v>
      </c>
      <c r="AH51" s="19">
        <v>2.8</v>
      </c>
      <c r="AI51" s="19">
        <v>2.8</v>
      </c>
      <c r="AJ51" s="19">
        <v>2.8</v>
      </c>
      <c r="AK51" s="20">
        <v>2020</v>
      </c>
    </row>
    <row r="52" spans="1:37" ht="105" customHeight="1" x14ac:dyDescent="0.25">
      <c r="A52" s="93" t="s">
        <v>25</v>
      </c>
      <c r="B52" s="93" t="s">
        <v>30</v>
      </c>
      <c r="C52" s="93" t="s">
        <v>29</v>
      </c>
      <c r="D52" s="93" t="s">
        <v>25</v>
      </c>
      <c r="E52" s="93" t="s">
        <v>31</v>
      </c>
      <c r="F52" s="93" t="s">
        <v>25</v>
      </c>
      <c r="G52" s="93" t="s">
        <v>28</v>
      </c>
      <c r="H52" s="93" t="s">
        <v>25</v>
      </c>
      <c r="I52" s="93" t="s">
        <v>26</v>
      </c>
      <c r="J52" s="93" t="s">
        <v>27</v>
      </c>
      <c r="K52" s="93" t="s">
        <v>25</v>
      </c>
      <c r="L52" s="93" t="s">
        <v>27</v>
      </c>
      <c r="M52" s="93" t="s">
        <v>25</v>
      </c>
      <c r="N52" s="93" t="s">
        <v>25</v>
      </c>
      <c r="O52" s="92"/>
      <c r="P52" s="92"/>
      <c r="Q52" s="92"/>
      <c r="R52" s="92"/>
      <c r="S52" s="92"/>
      <c r="T52" s="92" t="s">
        <v>47</v>
      </c>
      <c r="U52" s="93"/>
      <c r="V52" s="93"/>
      <c r="W52" s="93"/>
      <c r="X52" s="57"/>
      <c r="Y52" s="57" t="s">
        <v>25</v>
      </c>
      <c r="Z52" s="57" t="s">
        <v>25</v>
      </c>
      <c r="AA52" s="57" t="s">
        <v>25</v>
      </c>
      <c r="AB52" s="59" t="s">
        <v>88</v>
      </c>
      <c r="AC52" s="9" t="s">
        <v>3</v>
      </c>
      <c r="AD52" s="46">
        <v>208</v>
      </c>
      <c r="AE52" s="46">
        <v>154.69999999999999</v>
      </c>
      <c r="AF52" s="46">
        <v>0</v>
      </c>
      <c r="AG52" s="46">
        <v>30</v>
      </c>
      <c r="AH52" s="46">
        <v>0</v>
      </c>
      <c r="AI52" s="46">
        <v>0</v>
      </c>
      <c r="AJ52" s="46">
        <f>SUM(AD52:AI52)</f>
        <v>392.7</v>
      </c>
      <c r="AK52" s="20">
        <v>2020</v>
      </c>
    </row>
    <row r="53" spans="1:37" ht="72" customHeight="1" x14ac:dyDescent="0.25">
      <c r="A53" s="93"/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2"/>
      <c r="P53" s="92"/>
      <c r="Q53" s="92"/>
      <c r="R53" s="92"/>
      <c r="S53" s="92"/>
      <c r="T53" s="92"/>
      <c r="U53" s="93"/>
      <c r="V53" s="93"/>
      <c r="W53" s="93"/>
      <c r="X53" s="57"/>
      <c r="Y53" s="57"/>
      <c r="Z53" s="57"/>
      <c r="AA53" s="57"/>
      <c r="AB53" s="59" t="s">
        <v>167</v>
      </c>
      <c r="AC53" s="9" t="s">
        <v>2</v>
      </c>
      <c r="AD53" s="20">
        <v>2</v>
      </c>
      <c r="AE53" s="20">
        <v>2</v>
      </c>
      <c r="AF53" s="20">
        <v>2</v>
      </c>
      <c r="AG53" s="20">
        <v>2</v>
      </c>
      <c r="AH53" s="20">
        <v>2</v>
      </c>
      <c r="AI53" s="20">
        <v>0</v>
      </c>
      <c r="AJ53" s="20">
        <v>12</v>
      </c>
      <c r="AK53" s="20">
        <v>2020</v>
      </c>
    </row>
    <row r="54" spans="1:37" ht="51.75" customHeight="1" x14ac:dyDescent="0.25">
      <c r="A54" s="93"/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2"/>
      <c r="P54" s="92"/>
      <c r="Q54" s="92"/>
      <c r="R54" s="92"/>
      <c r="S54" s="92"/>
      <c r="T54" s="92"/>
      <c r="U54" s="93"/>
      <c r="V54" s="93"/>
      <c r="W54" s="93"/>
      <c r="X54" s="57"/>
      <c r="Y54" s="57"/>
      <c r="Z54" s="57"/>
      <c r="AA54" s="57"/>
      <c r="AB54" s="59" t="s">
        <v>168</v>
      </c>
      <c r="AC54" s="9" t="s">
        <v>2</v>
      </c>
      <c r="AD54" s="20">
        <v>4</v>
      </c>
      <c r="AE54" s="20">
        <v>4</v>
      </c>
      <c r="AF54" s="20">
        <v>4</v>
      </c>
      <c r="AG54" s="20">
        <v>4</v>
      </c>
      <c r="AH54" s="20">
        <v>4</v>
      </c>
      <c r="AI54" s="20">
        <v>0</v>
      </c>
      <c r="AJ54" s="20">
        <v>24</v>
      </c>
      <c r="AK54" s="20">
        <v>2020</v>
      </c>
    </row>
    <row r="55" spans="1:37" ht="75.75" customHeight="1" x14ac:dyDescent="0.25">
      <c r="A55" s="93"/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2"/>
      <c r="P55" s="92"/>
      <c r="Q55" s="92"/>
      <c r="R55" s="92"/>
      <c r="S55" s="92"/>
      <c r="T55" s="92"/>
      <c r="U55" s="93"/>
      <c r="V55" s="93"/>
      <c r="W55" s="93"/>
      <c r="X55" s="57"/>
      <c r="Y55" s="57"/>
      <c r="Z55" s="57"/>
      <c r="AA55" s="57"/>
      <c r="AB55" s="59" t="s">
        <v>169</v>
      </c>
      <c r="AC55" s="9" t="s">
        <v>2</v>
      </c>
      <c r="AD55" s="20">
        <v>20</v>
      </c>
      <c r="AE55" s="20">
        <v>19</v>
      </c>
      <c r="AF55" s="20">
        <v>0</v>
      </c>
      <c r="AG55" s="20">
        <v>0</v>
      </c>
      <c r="AH55" s="20">
        <v>0</v>
      </c>
      <c r="AI55" s="20">
        <v>0</v>
      </c>
      <c r="AJ55" s="20">
        <v>39</v>
      </c>
      <c r="AK55" s="20">
        <v>2016</v>
      </c>
    </row>
    <row r="56" spans="1:37" ht="45" customHeight="1" x14ac:dyDescent="0.25">
      <c r="A56" s="93" t="s">
        <v>25</v>
      </c>
      <c r="B56" s="93" t="s">
        <v>30</v>
      </c>
      <c r="C56" s="93" t="s">
        <v>29</v>
      </c>
      <c r="D56" s="93" t="s">
        <v>25</v>
      </c>
      <c r="E56" s="93" t="s">
        <v>31</v>
      </c>
      <c r="F56" s="93" t="s">
        <v>25</v>
      </c>
      <c r="G56" s="93" t="s">
        <v>28</v>
      </c>
      <c r="H56" s="93" t="s">
        <v>25</v>
      </c>
      <c r="I56" s="93" t="s">
        <v>26</v>
      </c>
      <c r="J56" s="93" t="s">
        <v>27</v>
      </c>
      <c r="K56" s="93" t="s">
        <v>25</v>
      </c>
      <c r="L56" s="93" t="s">
        <v>27</v>
      </c>
      <c r="M56" s="93" t="s">
        <v>25</v>
      </c>
      <c r="N56" s="93" t="s">
        <v>25</v>
      </c>
      <c r="O56" s="92"/>
      <c r="P56" s="92"/>
      <c r="Q56" s="92"/>
      <c r="R56" s="92"/>
      <c r="S56" s="92"/>
      <c r="T56" s="92" t="s">
        <v>46</v>
      </c>
      <c r="U56" s="93"/>
      <c r="V56" s="93"/>
      <c r="W56" s="93"/>
      <c r="X56" s="57"/>
      <c r="Y56" s="57" t="s">
        <v>25</v>
      </c>
      <c r="Z56" s="57" t="s">
        <v>25</v>
      </c>
      <c r="AA56" s="57" t="s">
        <v>25</v>
      </c>
      <c r="AB56" s="59" t="s">
        <v>89</v>
      </c>
      <c r="AC56" s="9" t="s">
        <v>3</v>
      </c>
      <c r="AD56" s="46">
        <v>229</v>
      </c>
      <c r="AE56" s="46">
        <v>526.29999999999995</v>
      </c>
      <c r="AF56" s="46">
        <v>865.9</v>
      </c>
      <c r="AG56" s="46">
        <v>0</v>
      </c>
      <c r="AH56" s="46">
        <v>1088.4000000000001</v>
      </c>
      <c r="AI56" s="46">
        <v>1021.7</v>
      </c>
      <c r="AJ56" s="46">
        <f>SUM(AD56:AI56)</f>
        <v>3731.3</v>
      </c>
      <c r="AK56" s="20">
        <v>2020</v>
      </c>
    </row>
    <row r="57" spans="1:37" ht="61.5" customHeight="1" x14ac:dyDescent="0.25">
      <c r="A57" s="93"/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2"/>
      <c r="P57" s="92"/>
      <c r="Q57" s="92"/>
      <c r="R57" s="92"/>
      <c r="S57" s="92"/>
      <c r="T57" s="92"/>
      <c r="U57" s="93"/>
      <c r="V57" s="93"/>
      <c r="W57" s="93"/>
      <c r="X57" s="57"/>
      <c r="Y57" s="57"/>
      <c r="Z57" s="57"/>
      <c r="AA57" s="57"/>
      <c r="AB57" s="59" t="s">
        <v>90</v>
      </c>
      <c r="AC57" s="9" t="s">
        <v>7</v>
      </c>
      <c r="AD57" s="20">
        <v>5</v>
      </c>
      <c r="AE57" s="20">
        <v>5</v>
      </c>
      <c r="AF57" s="20">
        <v>0</v>
      </c>
      <c r="AG57" s="20">
        <v>0</v>
      </c>
      <c r="AH57" s="20">
        <v>0</v>
      </c>
      <c r="AI57" s="20">
        <v>0</v>
      </c>
      <c r="AJ57" s="20">
        <v>10</v>
      </c>
      <c r="AK57" s="20">
        <v>2016</v>
      </c>
    </row>
    <row r="58" spans="1:37" ht="66.75" customHeight="1" x14ac:dyDescent="0.25">
      <c r="A58" s="93"/>
      <c r="B58" s="93"/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2"/>
      <c r="P58" s="92"/>
      <c r="Q58" s="92"/>
      <c r="R58" s="92"/>
      <c r="S58" s="92"/>
      <c r="T58" s="92"/>
      <c r="U58" s="93"/>
      <c r="V58" s="93"/>
      <c r="W58" s="93"/>
      <c r="X58" s="57"/>
      <c r="Y58" s="57"/>
      <c r="Z58" s="57"/>
      <c r="AA58" s="57"/>
      <c r="AB58" s="59" t="s">
        <v>170</v>
      </c>
      <c r="AC58" s="9" t="s">
        <v>41</v>
      </c>
      <c r="AD58" s="20">
        <v>0</v>
      </c>
      <c r="AE58" s="20">
        <v>0</v>
      </c>
      <c r="AF58" s="19">
        <v>9.1999999999999993</v>
      </c>
      <c r="AG58" s="19">
        <v>9.1999999999999993</v>
      </c>
      <c r="AH58" s="19">
        <v>9.1999999999999993</v>
      </c>
      <c r="AI58" s="19">
        <v>9.1999999999999993</v>
      </c>
      <c r="AJ58" s="19">
        <v>9.1999999999999993</v>
      </c>
      <c r="AK58" s="20">
        <v>2020</v>
      </c>
    </row>
    <row r="59" spans="1:37" ht="53.25" customHeight="1" x14ac:dyDescent="0.25">
      <c r="A59" s="93" t="s">
        <v>25</v>
      </c>
      <c r="B59" s="93" t="s">
        <v>30</v>
      </c>
      <c r="C59" s="93" t="s">
        <v>29</v>
      </c>
      <c r="D59" s="93" t="s">
        <v>25</v>
      </c>
      <c r="E59" s="93" t="s">
        <v>31</v>
      </c>
      <c r="F59" s="93" t="s">
        <v>25</v>
      </c>
      <c r="G59" s="93" t="s">
        <v>28</v>
      </c>
      <c r="H59" s="93" t="s">
        <v>25</v>
      </c>
      <c r="I59" s="93" t="s">
        <v>26</v>
      </c>
      <c r="J59" s="93" t="s">
        <v>27</v>
      </c>
      <c r="K59" s="93" t="s">
        <v>25</v>
      </c>
      <c r="L59" s="93" t="s">
        <v>27</v>
      </c>
      <c r="M59" s="93" t="s">
        <v>25</v>
      </c>
      <c r="N59" s="93" t="s">
        <v>25</v>
      </c>
      <c r="O59" s="92"/>
      <c r="P59" s="92"/>
      <c r="Q59" s="92"/>
      <c r="R59" s="92"/>
      <c r="S59" s="92"/>
      <c r="T59" s="92" t="s">
        <v>59</v>
      </c>
      <c r="U59" s="93"/>
      <c r="V59" s="93"/>
      <c r="W59" s="93"/>
      <c r="X59" s="57"/>
      <c r="Y59" s="57"/>
      <c r="Z59" s="57"/>
      <c r="AA59" s="57"/>
      <c r="AB59" s="59" t="s">
        <v>91</v>
      </c>
      <c r="AC59" s="9" t="s">
        <v>3</v>
      </c>
      <c r="AD59" s="46">
        <v>1415.7</v>
      </c>
      <c r="AE59" s="46">
        <v>0</v>
      </c>
      <c r="AF59" s="46">
        <v>0</v>
      </c>
      <c r="AG59" s="46">
        <v>0</v>
      </c>
      <c r="AH59" s="46">
        <v>0</v>
      </c>
      <c r="AI59" s="46">
        <v>0</v>
      </c>
      <c r="AJ59" s="46">
        <f>SUM(AD59:AI59)</f>
        <v>1415.7</v>
      </c>
      <c r="AK59" s="20">
        <v>2015</v>
      </c>
    </row>
    <row r="60" spans="1:37" ht="75.75" customHeight="1" x14ac:dyDescent="0.25">
      <c r="A60" s="93"/>
      <c r="B60" s="93"/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2"/>
      <c r="P60" s="92"/>
      <c r="Q60" s="92"/>
      <c r="R60" s="92"/>
      <c r="S60" s="92"/>
      <c r="T60" s="92"/>
      <c r="U60" s="93"/>
      <c r="V60" s="93"/>
      <c r="W60" s="93"/>
      <c r="X60" s="57"/>
      <c r="Y60" s="57"/>
      <c r="Z60" s="57"/>
      <c r="AA60" s="57"/>
      <c r="AB60" s="59" t="s">
        <v>92</v>
      </c>
      <c r="AC60" s="9" t="s">
        <v>7</v>
      </c>
      <c r="AD60" s="20">
        <v>6</v>
      </c>
      <c r="AE60" s="20">
        <v>0</v>
      </c>
      <c r="AF60" s="20">
        <v>0</v>
      </c>
      <c r="AG60" s="20">
        <v>0</v>
      </c>
      <c r="AH60" s="20">
        <v>0</v>
      </c>
      <c r="AI60" s="20">
        <v>0</v>
      </c>
      <c r="AJ60" s="20">
        <v>6</v>
      </c>
      <c r="AK60" s="20">
        <v>2015</v>
      </c>
    </row>
    <row r="61" spans="1:37" ht="54.75" customHeight="1" x14ac:dyDescent="0.25">
      <c r="A61" s="80"/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1"/>
      <c r="P61" s="81"/>
      <c r="Q61" s="81"/>
      <c r="R61" s="81"/>
      <c r="S61" s="81" t="s">
        <v>48</v>
      </c>
      <c r="T61" s="81"/>
      <c r="U61" s="80"/>
      <c r="V61" s="80"/>
      <c r="W61" s="80"/>
      <c r="X61" s="82"/>
      <c r="Y61" s="82"/>
      <c r="Z61" s="82"/>
      <c r="AA61" s="82"/>
      <c r="AB61" s="83" t="s">
        <v>93</v>
      </c>
      <c r="AC61" s="84" t="s">
        <v>3</v>
      </c>
      <c r="AD61" s="85">
        <f>SUM(AD65,AD71)</f>
        <v>44878.2</v>
      </c>
      <c r="AE61" s="85">
        <f>SUM(AE65,AE71)</f>
        <v>14474.4</v>
      </c>
      <c r="AF61" s="85">
        <f t="shared" ref="AF61:AI61" si="3">SUM(AF65,AF71)</f>
        <v>1114.0999999999999</v>
      </c>
      <c r="AG61" s="85">
        <f t="shared" si="3"/>
        <v>15628.3</v>
      </c>
      <c r="AH61" s="85">
        <f t="shared" si="3"/>
        <v>3087</v>
      </c>
      <c r="AI61" s="85">
        <f t="shared" si="3"/>
        <v>6084.3</v>
      </c>
      <c r="AJ61" s="85">
        <f>SUM(AD61:AI61)</f>
        <v>85266.3</v>
      </c>
      <c r="AK61" s="86">
        <v>2020</v>
      </c>
    </row>
    <row r="62" spans="1:37" ht="48.75" customHeight="1" x14ac:dyDescent="0.25">
      <c r="A62" s="93"/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2"/>
      <c r="P62" s="17"/>
      <c r="Q62" s="17"/>
      <c r="R62" s="17"/>
      <c r="S62" s="17"/>
      <c r="T62" s="17"/>
      <c r="U62" s="16"/>
      <c r="V62" s="16"/>
      <c r="W62" s="16"/>
      <c r="X62" s="55"/>
      <c r="Y62" s="55"/>
      <c r="Z62" s="55"/>
      <c r="AA62" s="55"/>
      <c r="AB62" s="59" t="s">
        <v>94</v>
      </c>
      <c r="AC62" s="9" t="s">
        <v>7</v>
      </c>
      <c r="AD62" s="20">
        <v>5</v>
      </c>
      <c r="AE62" s="20">
        <v>5</v>
      </c>
      <c r="AF62" s="20">
        <v>0</v>
      </c>
      <c r="AG62" s="20">
        <v>0</v>
      </c>
      <c r="AH62" s="20">
        <v>0</v>
      </c>
      <c r="AI62" s="20">
        <v>0</v>
      </c>
      <c r="AJ62" s="20">
        <v>10</v>
      </c>
      <c r="AK62" s="20">
        <v>2016</v>
      </c>
    </row>
    <row r="63" spans="1:37" ht="42.75" customHeight="1" x14ac:dyDescent="0.25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2"/>
      <c r="P63" s="17"/>
      <c r="Q63" s="17"/>
      <c r="R63" s="17"/>
      <c r="S63" s="17"/>
      <c r="T63" s="17"/>
      <c r="U63" s="16"/>
      <c r="V63" s="16"/>
      <c r="W63" s="16"/>
      <c r="X63" s="55"/>
      <c r="Y63" s="55"/>
      <c r="Z63" s="55"/>
      <c r="AA63" s="55"/>
      <c r="AB63" s="59" t="s">
        <v>95</v>
      </c>
      <c r="AC63" s="9" t="s">
        <v>7</v>
      </c>
      <c r="AD63" s="20">
        <v>5</v>
      </c>
      <c r="AE63" s="20">
        <v>5</v>
      </c>
      <c r="AF63" s="20">
        <v>0</v>
      </c>
      <c r="AG63" s="20">
        <v>0</v>
      </c>
      <c r="AH63" s="20">
        <v>0</v>
      </c>
      <c r="AI63" s="20">
        <v>0</v>
      </c>
      <c r="AJ63" s="20">
        <v>10</v>
      </c>
      <c r="AK63" s="20">
        <v>2016</v>
      </c>
    </row>
    <row r="64" spans="1:37" ht="45" customHeight="1" x14ac:dyDescent="0.25">
      <c r="A64" s="93"/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2"/>
      <c r="P64" s="17"/>
      <c r="Q64" s="17"/>
      <c r="R64" s="17"/>
      <c r="S64" s="17"/>
      <c r="T64" s="17"/>
      <c r="U64" s="16"/>
      <c r="V64" s="16"/>
      <c r="W64" s="16"/>
      <c r="X64" s="55"/>
      <c r="Y64" s="55"/>
      <c r="Z64" s="55"/>
      <c r="AA64" s="55"/>
      <c r="AB64" s="59" t="s">
        <v>96</v>
      </c>
      <c r="AC64" s="9" t="s">
        <v>7</v>
      </c>
      <c r="AD64" s="20">
        <v>5</v>
      </c>
      <c r="AE64" s="20">
        <v>5</v>
      </c>
      <c r="AF64" s="20">
        <v>0</v>
      </c>
      <c r="AG64" s="20">
        <v>0</v>
      </c>
      <c r="AH64" s="20">
        <v>0</v>
      </c>
      <c r="AI64" s="20">
        <v>0</v>
      </c>
      <c r="AJ64" s="20">
        <v>10</v>
      </c>
      <c r="AK64" s="20">
        <v>2016</v>
      </c>
    </row>
    <row r="65" spans="1:38" ht="49.5" customHeight="1" x14ac:dyDescent="0.25">
      <c r="A65" s="93" t="s">
        <v>25</v>
      </c>
      <c r="B65" s="93" t="s">
        <v>30</v>
      </c>
      <c r="C65" s="93" t="s">
        <v>29</v>
      </c>
      <c r="D65" s="93" t="s">
        <v>25</v>
      </c>
      <c r="E65" s="93" t="s">
        <v>31</v>
      </c>
      <c r="F65" s="93" t="s">
        <v>25</v>
      </c>
      <c r="G65" s="93" t="s">
        <v>28</v>
      </c>
      <c r="H65" s="93" t="s">
        <v>25</v>
      </c>
      <c r="I65" s="93" t="s">
        <v>26</v>
      </c>
      <c r="J65" s="93" t="s">
        <v>27</v>
      </c>
      <c r="K65" s="93" t="s">
        <v>25</v>
      </c>
      <c r="L65" s="93" t="s">
        <v>28</v>
      </c>
      <c r="M65" s="93" t="s">
        <v>25</v>
      </c>
      <c r="N65" s="93" t="s">
        <v>25</v>
      </c>
      <c r="O65" s="92"/>
      <c r="P65" s="92"/>
      <c r="Q65" s="92"/>
      <c r="R65" s="92"/>
      <c r="S65" s="92"/>
      <c r="T65" s="92" t="s">
        <v>49</v>
      </c>
      <c r="U65" s="93"/>
      <c r="V65" s="93"/>
      <c r="W65" s="93"/>
      <c r="X65" s="57"/>
      <c r="Y65" s="57" t="s">
        <v>25</v>
      </c>
      <c r="Z65" s="57" t="s">
        <v>25</v>
      </c>
      <c r="AA65" s="57" t="s">
        <v>25</v>
      </c>
      <c r="AB65" s="59" t="s">
        <v>97</v>
      </c>
      <c r="AC65" s="9" t="s">
        <v>3</v>
      </c>
      <c r="AD65" s="46">
        <v>39462.199999999997</v>
      </c>
      <c r="AE65" s="46">
        <v>12760.3</v>
      </c>
      <c r="AF65" s="46">
        <v>1114.0999999999999</v>
      </c>
      <c r="AG65" s="46">
        <v>15628.3</v>
      </c>
      <c r="AH65" s="46">
        <v>3087</v>
      </c>
      <c r="AI65" s="46">
        <v>6084.3</v>
      </c>
      <c r="AJ65" s="46">
        <f>SUM(AD65:AI65)</f>
        <v>78136.2</v>
      </c>
      <c r="AK65" s="20">
        <v>2020</v>
      </c>
    </row>
    <row r="66" spans="1:38" ht="48.75" customHeight="1" x14ac:dyDescent="0.25">
      <c r="A66" s="93"/>
      <c r="B66" s="93"/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2"/>
      <c r="P66" s="92"/>
      <c r="Q66" s="92"/>
      <c r="R66" s="92"/>
      <c r="S66" s="92"/>
      <c r="T66" s="92"/>
      <c r="U66" s="93"/>
      <c r="V66" s="93"/>
      <c r="W66" s="93"/>
      <c r="X66" s="57"/>
      <c r="Y66" s="57"/>
      <c r="Z66" s="57"/>
      <c r="AA66" s="57"/>
      <c r="AB66" s="59" t="s">
        <v>98</v>
      </c>
      <c r="AC66" s="9" t="s">
        <v>41</v>
      </c>
      <c r="AD66" s="45">
        <v>0.01</v>
      </c>
      <c r="AE66" s="45">
        <v>0</v>
      </c>
      <c r="AF66" s="45">
        <v>0</v>
      </c>
      <c r="AG66" s="45">
        <v>0</v>
      </c>
      <c r="AH66" s="45">
        <v>0.01</v>
      </c>
      <c r="AI66" s="45">
        <v>0.01</v>
      </c>
      <c r="AJ66" s="45">
        <f>SUM(AD66:AI66)</f>
        <v>0.03</v>
      </c>
      <c r="AK66" s="20">
        <v>2020</v>
      </c>
    </row>
    <row r="67" spans="1:38" ht="44.25" customHeight="1" x14ac:dyDescent="0.25">
      <c r="A67" s="93"/>
      <c r="B67" s="93"/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2"/>
      <c r="P67" s="92"/>
      <c r="Q67" s="92"/>
      <c r="R67" s="92"/>
      <c r="S67" s="92"/>
      <c r="T67" s="92"/>
      <c r="U67" s="93"/>
      <c r="V67" s="93"/>
      <c r="W67" s="93"/>
      <c r="X67" s="57"/>
      <c r="Y67" s="57"/>
      <c r="Z67" s="57"/>
      <c r="AA67" s="57"/>
      <c r="AB67" s="59" t="s">
        <v>99</v>
      </c>
      <c r="AC67" s="9" t="s">
        <v>2</v>
      </c>
      <c r="AD67" s="20">
        <v>3</v>
      </c>
      <c r="AE67" s="20">
        <v>4</v>
      </c>
      <c r="AF67" s="20">
        <v>1</v>
      </c>
      <c r="AG67" s="20">
        <v>5</v>
      </c>
      <c r="AH67" s="20">
        <v>3</v>
      </c>
      <c r="AI67" s="20">
        <v>3</v>
      </c>
      <c r="AJ67" s="20">
        <v>17</v>
      </c>
      <c r="AK67" s="20">
        <v>2020</v>
      </c>
    </row>
    <row r="68" spans="1:38" ht="69" customHeight="1" x14ac:dyDescent="0.25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2"/>
      <c r="P68" s="92"/>
      <c r="Q68" s="92"/>
      <c r="R68" s="92"/>
      <c r="S68" s="92"/>
      <c r="T68" s="92"/>
      <c r="U68" s="93"/>
      <c r="V68" s="93"/>
      <c r="W68" s="93"/>
      <c r="X68" s="57"/>
      <c r="Y68" s="57"/>
      <c r="Z68" s="57"/>
      <c r="AA68" s="57"/>
      <c r="AB68" s="59" t="s">
        <v>100</v>
      </c>
      <c r="AC68" s="9" t="s">
        <v>7</v>
      </c>
      <c r="AD68" s="20">
        <v>15</v>
      </c>
      <c r="AE68" s="20">
        <v>15</v>
      </c>
      <c r="AF68" s="20">
        <v>0</v>
      </c>
      <c r="AG68" s="20">
        <v>0</v>
      </c>
      <c r="AH68" s="20">
        <v>0</v>
      </c>
      <c r="AI68" s="20">
        <v>0</v>
      </c>
      <c r="AJ68" s="20">
        <v>30</v>
      </c>
      <c r="AK68" s="20">
        <v>2016</v>
      </c>
    </row>
    <row r="69" spans="1:38" ht="57.75" customHeight="1" x14ac:dyDescent="0.25">
      <c r="A69" s="93"/>
      <c r="B69" s="93"/>
      <c r="C69" s="93"/>
      <c r="D69" s="93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2"/>
      <c r="P69" s="92"/>
      <c r="Q69" s="92"/>
      <c r="R69" s="92"/>
      <c r="S69" s="92"/>
      <c r="T69" s="92"/>
      <c r="U69" s="93"/>
      <c r="V69" s="93"/>
      <c r="W69" s="93"/>
      <c r="X69" s="57"/>
      <c r="Y69" s="57"/>
      <c r="Z69" s="57"/>
      <c r="AA69" s="57"/>
      <c r="AB69" s="59" t="s">
        <v>101</v>
      </c>
      <c r="AC69" s="9" t="s">
        <v>2</v>
      </c>
      <c r="AD69" s="20">
        <v>13</v>
      </c>
      <c r="AE69" s="20">
        <v>13</v>
      </c>
      <c r="AF69" s="20">
        <v>13</v>
      </c>
      <c r="AG69" s="20">
        <v>13</v>
      </c>
      <c r="AH69" s="20">
        <v>13</v>
      </c>
      <c r="AI69" s="20">
        <v>13</v>
      </c>
      <c r="AJ69" s="20">
        <v>78</v>
      </c>
      <c r="AK69" s="20">
        <v>2020</v>
      </c>
    </row>
    <row r="70" spans="1:38" ht="51" x14ac:dyDescent="0.25">
      <c r="A70" s="93"/>
      <c r="B70" s="93"/>
      <c r="C70" s="93"/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2"/>
      <c r="P70" s="92"/>
      <c r="Q70" s="92"/>
      <c r="R70" s="92"/>
      <c r="S70" s="92"/>
      <c r="T70" s="92"/>
      <c r="U70" s="93"/>
      <c r="V70" s="93"/>
      <c r="W70" s="93"/>
      <c r="X70" s="57"/>
      <c r="Y70" s="57"/>
      <c r="Z70" s="57"/>
      <c r="AA70" s="57"/>
      <c r="AB70" s="59" t="s">
        <v>102</v>
      </c>
      <c r="AC70" s="9" t="s">
        <v>2</v>
      </c>
      <c r="AD70" s="20">
        <v>3</v>
      </c>
      <c r="AE70" s="20">
        <v>1</v>
      </c>
      <c r="AF70" s="20">
        <v>0</v>
      </c>
      <c r="AG70" s="20">
        <v>0</v>
      </c>
      <c r="AH70" s="20">
        <v>3</v>
      </c>
      <c r="AI70" s="20">
        <v>3</v>
      </c>
      <c r="AJ70" s="20">
        <v>13</v>
      </c>
      <c r="AK70" s="20">
        <v>2020</v>
      </c>
    </row>
    <row r="71" spans="1:38" ht="47.25" customHeight="1" x14ac:dyDescent="0.25">
      <c r="A71" s="93" t="s">
        <v>25</v>
      </c>
      <c r="B71" s="93" t="s">
        <v>30</v>
      </c>
      <c r="C71" s="93" t="s">
        <v>29</v>
      </c>
      <c r="D71" s="93" t="s">
        <v>25</v>
      </c>
      <c r="E71" s="93" t="s">
        <v>31</v>
      </c>
      <c r="F71" s="93" t="s">
        <v>25</v>
      </c>
      <c r="G71" s="93" t="s">
        <v>28</v>
      </c>
      <c r="H71" s="93" t="s">
        <v>25</v>
      </c>
      <c r="I71" s="93" t="s">
        <v>26</v>
      </c>
      <c r="J71" s="93" t="s">
        <v>27</v>
      </c>
      <c r="K71" s="93" t="s">
        <v>25</v>
      </c>
      <c r="L71" s="93" t="s">
        <v>28</v>
      </c>
      <c r="M71" s="93" t="s">
        <v>25</v>
      </c>
      <c r="N71" s="93" t="s">
        <v>25</v>
      </c>
      <c r="O71" s="92"/>
      <c r="P71" s="92"/>
      <c r="Q71" s="92"/>
      <c r="R71" s="92"/>
      <c r="S71" s="92"/>
      <c r="T71" s="92" t="s">
        <v>50</v>
      </c>
      <c r="U71" s="93"/>
      <c r="V71" s="93"/>
      <c r="W71" s="93"/>
      <c r="X71" s="57"/>
      <c r="Y71" s="57" t="s">
        <v>25</v>
      </c>
      <c r="Z71" s="57" t="s">
        <v>25</v>
      </c>
      <c r="AA71" s="57" t="s">
        <v>25</v>
      </c>
      <c r="AB71" s="59" t="s">
        <v>103</v>
      </c>
      <c r="AC71" s="9" t="s">
        <v>3</v>
      </c>
      <c r="AD71" s="46">
        <v>5416</v>
      </c>
      <c r="AE71" s="46">
        <v>1714.1</v>
      </c>
      <c r="AF71" s="46">
        <v>0</v>
      </c>
      <c r="AG71" s="46">
        <v>0</v>
      </c>
      <c r="AH71" s="46">
        <v>0</v>
      </c>
      <c r="AI71" s="46">
        <v>0</v>
      </c>
      <c r="AJ71" s="46">
        <f>SUM(AD71:AI71)</f>
        <v>7130.1</v>
      </c>
      <c r="AK71" s="20">
        <v>2020</v>
      </c>
      <c r="AL71" s="18"/>
    </row>
    <row r="72" spans="1:38" ht="44.25" customHeight="1" x14ac:dyDescent="0.25">
      <c r="A72" s="93"/>
      <c r="B72" s="93"/>
      <c r="C72" s="93"/>
      <c r="D72" s="93"/>
      <c r="E72" s="93"/>
      <c r="F72" s="93"/>
      <c r="G72" s="93"/>
      <c r="H72" s="93"/>
      <c r="I72" s="93"/>
      <c r="J72" s="93"/>
      <c r="K72" s="93"/>
      <c r="L72" s="93"/>
      <c r="M72" s="93"/>
      <c r="N72" s="93"/>
      <c r="O72" s="92"/>
      <c r="P72" s="92"/>
      <c r="Q72" s="92"/>
      <c r="R72" s="92"/>
      <c r="S72" s="92"/>
      <c r="T72" s="92"/>
      <c r="U72" s="93"/>
      <c r="V72" s="93"/>
      <c r="W72" s="93"/>
      <c r="X72" s="57"/>
      <c r="Y72" s="57"/>
      <c r="Z72" s="57"/>
      <c r="AA72" s="57"/>
      <c r="AB72" s="59" t="s">
        <v>104</v>
      </c>
      <c r="AC72" s="9" t="s">
        <v>41</v>
      </c>
      <c r="AD72" s="45">
        <v>0.01</v>
      </c>
      <c r="AE72" s="45">
        <v>0.01</v>
      </c>
      <c r="AF72" s="45">
        <v>0</v>
      </c>
      <c r="AG72" s="45">
        <v>0</v>
      </c>
      <c r="AH72" s="45">
        <v>0.01</v>
      </c>
      <c r="AI72" s="45">
        <v>0</v>
      </c>
      <c r="AJ72" s="40">
        <f>SUM(AD72:AI72)</f>
        <v>0.03</v>
      </c>
      <c r="AK72" s="20">
        <v>2020</v>
      </c>
    </row>
    <row r="73" spans="1:38" ht="48" customHeight="1" x14ac:dyDescent="0.25">
      <c r="A73" s="93"/>
      <c r="B73" s="93"/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2"/>
      <c r="P73" s="92"/>
      <c r="Q73" s="92"/>
      <c r="R73" s="92"/>
      <c r="S73" s="92"/>
      <c r="T73" s="92"/>
      <c r="U73" s="93"/>
      <c r="V73" s="93"/>
      <c r="W73" s="93"/>
      <c r="X73" s="57"/>
      <c r="Y73" s="57"/>
      <c r="Z73" s="57"/>
      <c r="AA73" s="57"/>
      <c r="AB73" s="59" t="s">
        <v>105</v>
      </c>
      <c r="AC73" s="9" t="s">
        <v>41</v>
      </c>
      <c r="AD73" s="40">
        <v>5.0000000000000001E-3</v>
      </c>
      <c r="AE73" s="40">
        <v>5.0000000000000001E-3</v>
      </c>
      <c r="AF73" s="40">
        <v>0</v>
      </c>
      <c r="AG73" s="40">
        <v>0</v>
      </c>
      <c r="AH73" s="40">
        <v>5.0000000000000001E-3</v>
      </c>
      <c r="AI73" s="40">
        <v>0</v>
      </c>
      <c r="AJ73" s="40">
        <f>SUM(AD73:AI73)</f>
        <v>1.4999999999999999E-2</v>
      </c>
      <c r="AK73" s="20">
        <v>2020</v>
      </c>
    </row>
    <row r="74" spans="1:38" ht="73.5" customHeight="1" x14ac:dyDescent="0.25">
      <c r="A74" s="93"/>
      <c r="B74" s="93"/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2"/>
      <c r="P74" s="92"/>
      <c r="Q74" s="92"/>
      <c r="R74" s="92"/>
      <c r="S74" s="92"/>
      <c r="T74" s="92"/>
      <c r="U74" s="93"/>
      <c r="V74" s="93"/>
      <c r="W74" s="93"/>
      <c r="X74" s="57"/>
      <c r="Y74" s="57"/>
      <c r="Z74" s="57"/>
      <c r="AA74" s="57"/>
      <c r="AB74" s="59" t="s">
        <v>106</v>
      </c>
      <c r="AC74" s="9" t="s">
        <v>7</v>
      </c>
      <c r="AD74" s="19">
        <v>0.1</v>
      </c>
      <c r="AE74" s="19">
        <v>0.1</v>
      </c>
      <c r="AF74" s="40">
        <v>0</v>
      </c>
      <c r="AG74" s="19">
        <v>0</v>
      </c>
      <c r="AH74" s="19">
        <v>0.1</v>
      </c>
      <c r="AI74" s="19">
        <v>0</v>
      </c>
      <c r="AJ74" s="20">
        <v>1</v>
      </c>
      <c r="AK74" s="20">
        <v>2020</v>
      </c>
    </row>
    <row r="75" spans="1:38" ht="72" customHeight="1" x14ac:dyDescent="0.25">
      <c r="A75" s="93"/>
      <c r="B75" s="93"/>
      <c r="C75" s="93"/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2"/>
      <c r="P75" s="92"/>
      <c r="Q75" s="92"/>
      <c r="R75" s="92"/>
      <c r="S75" s="92"/>
      <c r="T75" s="92"/>
      <c r="U75" s="93"/>
      <c r="V75" s="93"/>
      <c r="W75" s="93"/>
      <c r="X75" s="57"/>
      <c r="Y75" s="57"/>
      <c r="Z75" s="57"/>
      <c r="AA75" s="57"/>
      <c r="AB75" s="59" t="s">
        <v>107</v>
      </c>
      <c r="AC75" s="9" t="s">
        <v>7</v>
      </c>
      <c r="AD75" s="19">
        <v>0.1</v>
      </c>
      <c r="AE75" s="19">
        <v>0.1</v>
      </c>
      <c r="AF75" s="40">
        <v>0</v>
      </c>
      <c r="AG75" s="19">
        <v>0</v>
      </c>
      <c r="AH75" s="19">
        <v>0.1</v>
      </c>
      <c r="AI75" s="19">
        <v>0</v>
      </c>
      <c r="AJ75" s="20">
        <v>1</v>
      </c>
      <c r="AK75" s="20">
        <v>2020</v>
      </c>
    </row>
    <row r="76" spans="1:38" ht="60" customHeight="1" x14ac:dyDescent="0.25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5"/>
      <c r="P76" s="65"/>
      <c r="Q76" s="65"/>
      <c r="R76" s="65" t="s">
        <v>51</v>
      </c>
      <c r="S76" s="65"/>
      <c r="T76" s="65"/>
      <c r="U76" s="64"/>
      <c r="V76" s="64"/>
      <c r="W76" s="64"/>
      <c r="X76" s="79"/>
      <c r="Y76" s="79"/>
      <c r="Z76" s="79"/>
      <c r="AA76" s="79"/>
      <c r="AB76" s="66" t="s">
        <v>108</v>
      </c>
      <c r="AC76" s="67" t="s">
        <v>3</v>
      </c>
      <c r="AD76" s="68">
        <f t="shared" ref="AD76:AI76" si="4">AD77+AD103</f>
        <v>30734</v>
      </c>
      <c r="AE76" s="68">
        <f t="shared" si="4"/>
        <v>24508.5</v>
      </c>
      <c r="AF76" s="68">
        <f t="shared" si="4"/>
        <v>22276.400000000001</v>
      </c>
      <c r="AG76" s="68">
        <f t="shared" si="4"/>
        <v>55492.200000000004</v>
      </c>
      <c r="AH76" s="68">
        <f t="shared" si="4"/>
        <v>393742.54</v>
      </c>
      <c r="AI76" s="68">
        <f t="shared" si="4"/>
        <v>459838.10000000003</v>
      </c>
      <c r="AJ76" s="68">
        <f>SUM(AD76:AI76)-0.1</f>
        <v>986591.64</v>
      </c>
      <c r="AK76" s="69">
        <v>2020</v>
      </c>
    </row>
    <row r="77" spans="1:38" ht="60.75" customHeight="1" x14ac:dyDescent="0.25">
      <c r="A77" s="80"/>
      <c r="B77" s="80"/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1"/>
      <c r="P77" s="81"/>
      <c r="Q77" s="81"/>
      <c r="R77" s="81"/>
      <c r="S77" s="81" t="s">
        <v>52</v>
      </c>
      <c r="T77" s="81"/>
      <c r="U77" s="80"/>
      <c r="V77" s="80"/>
      <c r="W77" s="80"/>
      <c r="X77" s="82"/>
      <c r="Y77" s="82"/>
      <c r="Z77" s="82"/>
      <c r="AA77" s="82"/>
      <c r="AB77" s="83" t="s">
        <v>109</v>
      </c>
      <c r="AC77" s="84" t="s">
        <v>12</v>
      </c>
      <c r="AD77" s="85">
        <f>SUM(AD80,AD82,AD86,AD90,AD93,)</f>
        <v>22180.3</v>
      </c>
      <c r="AE77" s="85">
        <f>SUM(AE82,AE83,AE86,AE87,AE90,AE93)</f>
        <v>18633</v>
      </c>
      <c r="AF77" s="85">
        <f>SUM(AF82,AF83,AF86,AF87,AF90,AF93)</f>
        <v>21378.400000000001</v>
      </c>
      <c r="AG77" s="85">
        <f>SUM(AG80,AG82,AG86,AG90,AG93,AG83,AG84)</f>
        <v>52717.600000000006</v>
      </c>
      <c r="AH77" s="85">
        <f>SUM(AH80,AH82,AH83,AH84,AH86,AH90,AH93,AH99,AH101)</f>
        <v>389986.3</v>
      </c>
      <c r="AI77" s="85">
        <f>SUM(AI80,AI82,AI83,AI84,AI86,AI90,AI93,AI99,AI101)</f>
        <v>455337.4</v>
      </c>
      <c r="AJ77" s="85">
        <f>SUM(AD77:AI77)</f>
        <v>960233</v>
      </c>
      <c r="AK77" s="86">
        <v>2019</v>
      </c>
    </row>
    <row r="78" spans="1:38" ht="46.5" customHeight="1" x14ac:dyDescent="0.25">
      <c r="A78" s="93"/>
      <c r="B78" s="93"/>
      <c r="C78" s="93"/>
      <c r="D78" s="93"/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2"/>
      <c r="P78" s="92"/>
      <c r="Q78" s="92"/>
      <c r="R78" s="92"/>
      <c r="S78" s="92"/>
      <c r="T78" s="92"/>
      <c r="U78" s="93"/>
      <c r="V78" s="93"/>
      <c r="W78" s="93"/>
      <c r="X78" s="57"/>
      <c r="Y78" s="57"/>
      <c r="Z78" s="57"/>
      <c r="AA78" s="57"/>
      <c r="AB78" s="59" t="s">
        <v>110</v>
      </c>
      <c r="AC78" s="9" t="s">
        <v>2</v>
      </c>
      <c r="AD78" s="20">
        <v>295</v>
      </c>
      <c r="AE78" s="20">
        <v>107</v>
      </c>
      <c r="AF78" s="20">
        <v>295</v>
      </c>
      <c r="AG78" s="20">
        <v>131</v>
      </c>
      <c r="AH78" s="20">
        <v>131</v>
      </c>
      <c r="AI78" s="20">
        <v>131</v>
      </c>
      <c r="AJ78" s="20">
        <f>AI78</f>
        <v>131</v>
      </c>
      <c r="AK78" s="20">
        <v>2020</v>
      </c>
    </row>
    <row r="79" spans="1:38" ht="59.25" customHeight="1" x14ac:dyDescent="0.25">
      <c r="A79" s="93"/>
      <c r="B79" s="93"/>
      <c r="C79" s="93"/>
      <c r="D79" s="93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2"/>
      <c r="P79" s="92"/>
      <c r="Q79" s="92"/>
      <c r="R79" s="92"/>
      <c r="S79" s="92"/>
      <c r="T79" s="92"/>
      <c r="U79" s="93"/>
      <c r="V79" s="93"/>
      <c r="W79" s="93"/>
      <c r="X79" s="57"/>
      <c r="Y79" s="57"/>
      <c r="Z79" s="57"/>
      <c r="AA79" s="57"/>
      <c r="AB79" s="59" t="s">
        <v>111</v>
      </c>
      <c r="AC79" s="9" t="s">
        <v>2</v>
      </c>
      <c r="AD79" s="20">
        <v>0</v>
      </c>
      <c r="AE79" s="20">
        <v>0</v>
      </c>
      <c r="AF79" s="20">
        <v>0</v>
      </c>
      <c r="AG79" s="20">
        <v>0</v>
      </c>
      <c r="AH79" s="20">
        <v>0</v>
      </c>
      <c r="AI79" s="20">
        <v>1</v>
      </c>
      <c r="AJ79" s="20">
        <v>1</v>
      </c>
      <c r="AK79" s="20">
        <v>2020</v>
      </c>
    </row>
    <row r="80" spans="1:38" ht="97.5" customHeight="1" x14ac:dyDescent="0.25">
      <c r="A80" s="93" t="s">
        <v>25</v>
      </c>
      <c r="B80" s="93" t="s">
        <v>25</v>
      </c>
      <c r="C80" s="93" t="s">
        <v>32</v>
      </c>
      <c r="D80" s="93" t="s">
        <v>25</v>
      </c>
      <c r="E80" s="93" t="s">
        <v>31</v>
      </c>
      <c r="F80" s="93" t="s">
        <v>25</v>
      </c>
      <c r="G80" s="93" t="s">
        <v>28</v>
      </c>
      <c r="H80" s="93" t="s">
        <v>25</v>
      </c>
      <c r="I80" s="93" t="s">
        <v>26</v>
      </c>
      <c r="J80" s="93" t="s">
        <v>28</v>
      </c>
      <c r="K80" s="93" t="s">
        <v>25</v>
      </c>
      <c r="L80" s="93" t="s">
        <v>27</v>
      </c>
      <c r="M80" s="93" t="s">
        <v>25</v>
      </c>
      <c r="N80" s="93" t="s">
        <v>27</v>
      </c>
      <c r="O80" s="92"/>
      <c r="P80" s="92"/>
      <c r="Q80" s="92"/>
      <c r="R80" s="92"/>
      <c r="S80" s="92"/>
      <c r="T80" s="92"/>
      <c r="U80" s="93"/>
      <c r="V80" s="93"/>
      <c r="W80" s="93"/>
      <c r="X80" s="57"/>
      <c r="Y80" s="57"/>
      <c r="Z80" s="57"/>
      <c r="AA80" s="57"/>
      <c r="AB80" s="59" t="s">
        <v>112</v>
      </c>
      <c r="AC80" s="48" t="s">
        <v>3</v>
      </c>
      <c r="AD80" s="46">
        <v>5162.2</v>
      </c>
      <c r="AE80" s="46">
        <v>0</v>
      </c>
      <c r="AF80" s="46">
        <v>0</v>
      </c>
      <c r="AG80" s="46">
        <v>0</v>
      </c>
      <c r="AH80" s="46">
        <v>0</v>
      </c>
      <c r="AI80" s="46">
        <v>0</v>
      </c>
      <c r="AJ80" s="46">
        <f>SUM(AC80:AI80)</f>
        <v>5162.2</v>
      </c>
      <c r="AK80" s="20">
        <v>2015</v>
      </c>
    </row>
    <row r="81" spans="1:37" ht="39.75" customHeight="1" x14ac:dyDescent="0.25">
      <c r="A81" s="93"/>
      <c r="B81" s="93"/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2"/>
      <c r="P81" s="92"/>
      <c r="Q81" s="92"/>
      <c r="R81" s="92"/>
      <c r="S81" s="92"/>
      <c r="T81" s="92"/>
      <c r="U81" s="93"/>
      <c r="V81" s="93"/>
      <c r="W81" s="93"/>
      <c r="X81" s="57"/>
      <c r="Y81" s="57"/>
      <c r="Z81" s="57"/>
      <c r="AA81" s="57"/>
      <c r="AB81" s="59" t="s">
        <v>113</v>
      </c>
      <c r="AC81" s="9" t="s">
        <v>2</v>
      </c>
      <c r="AD81" s="20">
        <v>1</v>
      </c>
      <c r="AE81" s="20">
        <v>0</v>
      </c>
      <c r="AF81" s="20">
        <v>0</v>
      </c>
      <c r="AG81" s="20">
        <v>0</v>
      </c>
      <c r="AH81" s="20">
        <v>0</v>
      </c>
      <c r="AI81" s="20">
        <v>0</v>
      </c>
      <c r="AJ81" s="20">
        <v>1</v>
      </c>
      <c r="AK81" s="20">
        <v>2015</v>
      </c>
    </row>
    <row r="82" spans="1:37" ht="120.75" customHeight="1" x14ac:dyDescent="0.25">
      <c r="A82" s="93" t="s">
        <v>25</v>
      </c>
      <c r="B82" s="93" t="s">
        <v>30</v>
      </c>
      <c r="C82" s="93" t="s">
        <v>29</v>
      </c>
      <c r="D82" s="93" t="s">
        <v>25</v>
      </c>
      <c r="E82" s="93" t="s">
        <v>31</v>
      </c>
      <c r="F82" s="93" t="s">
        <v>25</v>
      </c>
      <c r="G82" s="93" t="s">
        <v>28</v>
      </c>
      <c r="H82" s="93" t="s">
        <v>25</v>
      </c>
      <c r="I82" s="93" t="s">
        <v>26</v>
      </c>
      <c r="J82" s="93" t="s">
        <v>28</v>
      </c>
      <c r="K82" s="93" t="s">
        <v>25</v>
      </c>
      <c r="L82" s="93" t="s">
        <v>27</v>
      </c>
      <c r="M82" s="93" t="s">
        <v>25</v>
      </c>
      <c r="N82" s="93" t="s">
        <v>25</v>
      </c>
      <c r="O82" s="92"/>
      <c r="P82" s="92"/>
      <c r="Q82" s="92"/>
      <c r="R82" s="92"/>
      <c r="S82" s="92"/>
      <c r="T82" s="92"/>
      <c r="U82" s="93"/>
      <c r="V82" s="93"/>
      <c r="W82" s="93"/>
      <c r="X82" s="57"/>
      <c r="Y82" s="57" t="s">
        <v>25</v>
      </c>
      <c r="Z82" s="57" t="s">
        <v>25</v>
      </c>
      <c r="AA82" s="57" t="s">
        <v>28</v>
      </c>
      <c r="AB82" s="59" t="s">
        <v>175</v>
      </c>
      <c r="AC82" s="9" t="s">
        <v>3</v>
      </c>
      <c r="AD82" s="46">
        <v>16591.099999999999</v>
      </c>
      <c r="AE82" s="46">
        <v>1123</v>
      </c>
      <c r="AF82" s="46">
        <v>5774.9</v>
      </c>
      <c r="AG82" s="46">
        <v>100.1</v>
      </c>
      <c r="AH82" s="46">
        <v>70.5</v>
      </c>
      <c r="AI82" s="46">
        <v>0</v>
      </c>
      <c r="AJ82" s="46">
        <f t="shared" ref="AJ82:AJ87" si="5">SUM(AD82:AI82)</f>
        <v>23659.599999999999</v>
      </c>
      <c r="AK82" s="20">
        <v>2020</v>
      </c>
    </row>
    <row r="83" spans="1:37" ht="130.5" customHeight="1" x14ac:dyDescent="0.25">
      <c r="A83" s="93" t="s">
        <v>25</v>
      </c>
      <c r="B83" s="93" t="s">
        <v>30</v>
      </c>
      <c r="C83" s="93" t="s">
        <v>29</v>
      </c>
      <c r="D83" s="93" t="s">
        <v>25</v>
      </c>
      <c r="E83" s="93" t="s">
        <v>31</v>
      </c>
      <c r="F83" s="93" t="s">
        <v>25</v>
      </c>
      <c r="G83" s="93" t="s">
        <v>28</v>
      </c>
      <c r="H83" s="93" t="s">
        <v>25</v>
      </c>
      <c r="I83" s="93" t="s">
        <v>26</v>
      </c>
      <c r="J83" s="93" t="s">
        <v>28</v>
      </c>
      <c r="K83" s="93" t="s">
        <v>25</v>
      </c>
      <c r="L83" s="93" t="s">
        <v>27</v>
      </c>
      <c r="M83" s="93" t="s">
        <v>188</v>
      </c>
      <c r="N83" s="93" t="s">
        <v>25</v>
      </c>
      <c r="O83" s="92"/>
      <c r="P83" s="92"/>
      <c r="Q83" s="92"/>
      <c r="R83" s="92"/>
      <c r="S83" s="92"/>
      <c r="T83" s="92"/>
      <c r="U83" s="93"/>
      <c r="V83" s="93"/>
      <c r="W83" s="93"/>
      <c r="X83" s="57"/>
      <c r="Y83" s="57" t="s">
        <v>27</v>
      </c>
      <c r="Z83" s="57" t="s">
        <v>28</v>
      </c>
      <c r="AA83" s="57" t="s">
        <v>25</v>
      </c>
      <c r="AB83" s="59" t="s">
        <v>176</v>
      </c>
      <c r="AC83" s="9" t="s">
        <v>3</v>
      </c>
      <c r="AD83" s="46">
        <v>0</v>
      </c>
      <c r="AE83" s="46">
        <v>9881.6</v>
      </c>
      <c r="AF83" s="46">
        <v>0</v>
      </c>
      <c r="AG83" s="46">
        <v>8999.7999999999993</v>
      </c>
      <c r="AH83" s="46">
        <v>0</v>
      </c>
      <c r="AI83" s="46">
        <v>8816.7000000000007</v>
      </c>
      <c r="AJ83" s="46">
        <f t="shared" si="5"/>
        <v>27698.100000000002</v>
      </c>
      <c r="AK83" s="20">
        <v>2020</v>
      </c>
    </row>
    <row r="84" spans="1:37" ht="128.25" customHeight="1" x14ac:dyDescent="0.25">
      <c r="A84" s="93" t="s">
        <v>25</v>
      </c>
      <c r="B84" s="93" t="s">
        <v>30</v>
      </c>
      <c r="C84" s="93" t="s">
        <v>29</v>
      </c>
      <c r="D84" s="93" t="s">
        <v>25</v>
      </c>
      <c r="E84" s="93" t="s">
        <v>31</v>
      </c>
      <c r="F84" s="93" t="s">
        <v>25</v>
      </c>
      <c r="G84" s="93" t="s">
        <v>28</v>
      </c>
      <c r="H84" s="93" t="s">
        <v>25</v>
      </c>
      <c r="I84" s="93" t="s">
        <v>26</v>
      </c>
      <c r="J84" s="93" t="s">
        <v>28</v>
      </c>
      <c r="K84" s="93" t="s">
        <v>25</v>
      </c>
      <c r="L84" s="93" t="s">
        <v>27</v>
      </c>
      <c r="M84" s="93" t="s">
        <v>27</v>
      </c>
      <c r="N84" s="93" t="s">
        <v>25</v>
      </c>
      <c r="O84" s="92"/>
      <c r="P84" s="92"/>
      <c r="Q84" s="92"/>
      <c r="R84" s="92"/>
      <c r="S84" s="92"/>
      <c r="T84" s="92"/>
      <c r="U84" s="93"/>
      <c r="V84" s="93"/>
      <c r="W84" s="93"/>
      <c r="X84" s="57"/>
      <c r="Y84" s="57" t="s">
        <v>27</v>
      </c>
      <c r="Z84" s="57" t="s">
        <v>28</v>
      </c>
      <c r="AA84" s="57" t="s">
        <v>25</v>
      </c>
      <c r="AB84" s="59" t="s">
        <v>189</v>
      </c>
      <c r="AC84" s="9" t="s">
        <v>3</v>
      </c>
      <c r="AD84" s="46">
        <v>0</v>
      </c>
      <c r="AE84" s="46">
        <v>0</v>
      </c>
      <c r="AF84" s="46">
        <v>0</v>
      </c>
      <c r="AG84" s="46">
        <v>35998.9</v>
      </c>
      <c r="AH84" s="46">
        <v>0</v>
      </c>
      <c r="AI84" s="46">
        <v>0</v>
      </c>
      <c r="AJ84" s="46">
        <f t="shared" si="5"/>
        <v>35998.9</v>
      </c>
      <c r="AK84" s="20">
        <v>2020</v>
      </c>
    </row>
    <row r="85" spans="1:37" ht="89.25" customHeight="1" x14ac:dyDescent="0.25">
      <c r="A85" s="93"/>
      <c r="B85" s="93"/>
      <c r="C85" s="93"/>
      <c r="D85" s="93"/>
      <c r="E85" s="93"/>
      <c r="F85" s="93"/>
      <c r="G85" s="93"/>
      <c r="H85" s="93"/>
      <c r="I85" s="93"/>
      <c r="J85" s="93"/>
      <c r="K85" s="93"/>
      <c r="L85" s="93"/>
      <c r="M85" s="93"/>
      <c r="N85" s="93"/>
      <c r="O85" s="92"/>
      <c r="P85" s="92"/>
      <c r="Q85" s="92"/>
      <c r="R85" s="92"/>
      <c r="S85" s="92"/>
      <c r="T85" s="92"/>
      <c r="U85" s="93"/>
      <c r="V85" s="93"/>
      <c r="W85" s="93"/>
      <c r="X85" s="57"/>
      <c r="Y85" s="57"/>
      <c r="Z85" s="57"/>
      <c r="AA85" s="57"/>
      <c r="AB85" s="59" t="s">
        <v>114</v>
      </c>
      <c r="AC85" s="9" t="s">
        <v>8</v>
      </c>
      <c r="AD85" s="20">
        <v>295</v>
      </c>
      <c r="AE85" s="20">
        <v>107</v>
      </c>
      <c r="AF85" s="20">
        <v>295</v>
      </c>
      <c r="AG85" s="20">
        <v>131</v>
      </c>
      <c r="AH85" s="20">
        <v>0</v>
      </c>
      <c r="AI85" s="20">
        <v>131</v>
      </c>
      <c r="AJ85" s="20">
        <v>131</v>
      </c>
      <c r="AK85" s="20">
        <v>2020</v>
      </c>
    </row>
    <row r="86" spans="1:37" ht="49.5" customHeight="1" x14ac:dyDescent="0.25">
      <c r="A86" s="93" t="s">
        <v>25</v>
      </c>
      <c r="B86" s="93" t="s">
        <v>25</v>
      </c>
      <c r="C86" s="93" t="s">
        <v>32</v>
      </c>
      <c r="D86" s="93" t="s">
        <v>25</v>
      </c>
      <c r="E86" s="93" t="s">
        <v>31</v>
      </c>
      <c r="F86" s="93" t="s">
        <v>25</v>
      </c>
      <c r="G86" s="93" t="s">
        <v>28</v>
      </c>
      <c r="H86" s="93" t="s">
        <v>25</v>
      </c>
      <c r="I86" s="93" t="s">
        <v>26</v>
      </c>
      <c r="J86" s="93" t="s">
        <v>28</v>
      </c>
      <c r="K86" s="93" t="s">
        <v>25</v>
      </c>
      <c r="L86" s="93" t="s">
        <v>27</v>
      </c>
      <c r="M86" s="93" t="s">
        <v>25</v>
      </c>
      <c r="N86" s="93" t="s">
        <v>32</v>
      </c>
      <c r="O86" s="92"/>
      <c r="P86" s="92"/>
      <c r="Q86" s="92"/>
      <c r="R86" s="92"/>
      <c r="S86" s="92"/>
      <c r="T86" s="92"/>
      <c r="U86" s="93"/>
      <c r="V86" s="93"/>
      <c r="W86" s="93"/>
      <c r="X86" s="57"/>
      <c r="Y86" s="57"/>
      <c r="Z86" s="57"/>
      <c r="AA86" s="57"/>
      <c r="AB86" s="59" t="s">
        <v>164</v>
      </c>
      <c r="AC86" s="9" t="s">
        <v>3</v>
      </c>
      <c r="AD86" s="19">
        <v>427</v>
      </c>
      <c r="AE86" s="19">
        <v>0</v>
      </c>
      <c r="AF86" s="46">
        <v>0</v>
      </c>
      <c r="AG86" s="46">
        <v>0</v>
      </c>
      <c r="AH86" s="46">
        <v>0</v>
      </c>
      <c r="AI86" s="46">
        <v>0</v>
      </c>
      <c r="AJ86" s="46">
        <f t="shared" si="5"/>
        <v>427</v>
      </c>
      <c r="AK86" s="20">
        <v>2015</v>
      </c>
    </row>
    <row r="87" spans="1:37" ht="34.5" customHeight="1" x14ac:dyDescent="0.25">
      <c r="A87" s="93" t="s">
        <v>25</v>
      </c>
      <c r="B87" s="93" t="s">
        <v>25</v>
      </c>
      <c r="C87" s="93" t="s">
        <v>32</v>
      </c>
      <c r="D87" s="93" t="s">
        <v>25</v>
      </c>
      <c r="E87" s="93" t="s">
        <v>31</v>
      </c>
      <c r="F87" s="93" t="s">
        <v>25</v>
      </c>
      <c r="G87" s="93" t="s">
        <v>28</v>
      </c>
      <c r="H87" s="93" t="s">
        <v>25</v>
      </c>
      <c r="I87" s="93" t="s">
        <v>26</v>
      </c>
      <c r="J87" s="93" t="s">
        <v>28</v>
      </c>
      <c r="K87" s="93" t="s">
        <v>25</v>
      </c>
      <c r="L87" s="93" t="s">
        <v>27</v>
      </c>
      <c r="M87" s="93" t="s">
        <v>25</v>
      </c>
      <c r="N87" s="93" t="s">
        <v>25</v>
      </c>
      <c r="O87" s="92"/>
      <c r="P87" s="92"/>
      <c r="Q87" s="92"/>
      <c r="R87" s="92"/>
      <c r="S87" s="92"/>
      <c r="T87" s="92"/>
      <c r="U87" s="93"/>
      <c r="V87" s="93"/>
      <c r="W87" s="93"/>
      <c r="X87" s="57"/>
      <c r="Y87" s="57" t="s">
        <v>25</v>
      </c>
      <c r="Z87" s="57" t="s">
        <v>25</v>
      </c>
      <c r="AA87" s="57" t="s">
        <v>26</v>
      </c>
      <c r="AB87" s="59" t="s">
        <v>177</v>
      </c>
      <c r="AC87" s="9" t="s">
        <v>3</v>
      </c>
      <c r="AD87" s="19">
        <v>0</v>
      </c>
      <c r="AE87" s="19">
        <v>0</v>
      </c>
      <c r="AF87" s="46">
        <v>474.9</v>
      </c>
      <c r="AG87" s="46">
        <v>0</v>
      </c>
      <c r="AH87" s="46">
        <v>0</v>
      </c>
      <c r="AI87" s="46">
        <v>0</v>
      </c>
      <c r="AJ87" s="46">
        <f t="shared" si="5"/>
        <v>474.9</v>
      </c>
      <c r="AK87" s="20">
        <v>2017</v>
      </c>
    </row>
    <row r="88" spans="1:37" ht="45.75" customHeight="1" x14ac:dyDescent="0.25">
      <c r="A88" s="93"/>
      <c r="B88" s="93"/>
      <c r="C88" s="93"/>
      <c r="D88" s="93"/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2"/>
      <c r="P88" s="92"/>
      <c r="Q88" s="92"/>
      <c r="R88" s="92"/>
      <c r="S88" s="92"/>
      <c r="T88" s="92"/>
      <c r="U88" s="93"/>
      <c r="V88" s="93"/>
      <c r="W88" s="93"/>
      <c r="X88" s="57"/>
      <c r="Y88" s="57"/>
      <c r="Z88" s="57"/>
      <c r="AA88" s="57"/>
      <c r="AB88" s="59" t="s">
        <v>115</v>
      </c>
      <c r="AC88" s="9" t="s">
        <v>2</v>
      </c>
      <c r="AD88" s="20">
        <v>1</v>
      </c>
      <c r="AE88" s="20">
        <v>0</v>
      </c>
      <c r="AF88" s="20">
        <v>0</v>
      </c>
      <c r="AG88" s="20">
        <v>0</v>
      </c>
      <c r="AH88" s="20">
        <v>0</v>
      </c>
      <c r="AI88" s="20">
        <v>0</v>
      </c>
      <c r="AJ88" s="20">
        <v>1</v>
      </c>
      <c r="AK88" s="20">
        <v>2015</v>
      </c>
    </row>
    <row r="89" spans="1:37" ht="35.25" customHeight="1" x14ac:dyDescent="0.25">
      <c r="A89" s="93"/>
      <c r="B89" s="93"/>
      <c r="C89" s="93"/>
      <c r="D89" s="93"/>
      <c r="E89" s="93"/>
      <c r="F89" s="93"/>
      <c r="G89" s="93"/>
      <c r="H89" s="93"/>
      <c r="I89" s="93"/>
      <c r="J89" s="93"/>
      <c r="K89" s="93"/>
      <c r="L89" s="93"/>
      <c r="M89" s="93"/>
      <c r="N89" s="93"/>
      <c r="O89" s="92"/>
      <c r="P89" s="92"/>
      <c r="Q89" s="92"/>
      <c r="R89" s="92"/>
      <c r="S89" s="92"/>
      <c r="T89" s="92"/>
      <c r="U89" s="93"/>
      <c r="V89" s="93"/>
      <c r="W89" s="93"/>
      <c r="X89" s="57"/>
      <c r="Y89" s="57"/>
      <c r="Z89" s="57"/>
      <c r="AA89" s="57"/>
      <c r="AB89" s="59" t="s">
        <v>165</v>
      </c>
      <c r="AC89" s="9" t="s">
        <v>2</v>
      </c>
      <c r="AD89" s="20">
        <v>0</v>
      </c>
      <c r="AE89" s="20">
        <v>0</v>
      </c>
      <c r="AF89" s="20">
        <v>0</v>
      </c>
      <c r="AG89" s="20">
        <v>0</v>
      </c>
      <c r="AH89" s="20">
        <v>0</v>
      </c>
      <c r="AI89" s="20">
        <v>1</v>
      </c>
      <c r="AJ89" s="20">
        <v>1</v>
      </c>
      <c r="AK89" s="20">
        <v>2020</v>
      </c>
    </row>
    <row r="90" spans="1:37" ht="107.25" customHeight="1" x14ac:dyDescent="0.25">
      <c r="A90" s="93" t="s">
        <v>25</v>
      </c>
      <c r="B90" s="93" t="s">
        <v>25</v>
      </c>
      <c r="C90" s="93" t="s">
        <v>32</v>
      </c>
      <c r="D90" s="93" t="s">
        <v>25</v>
      </c>
      <c r="E90" s="93" t="s">
        <v>31</v>
      </c>
      <c r="F90" s="93" t="s">
        <v>25</v>
      </c>
      <c r="G90" s="93" t="s">
        <v>28</v>
      </c>
      <c r="H90" s="93" t="s">
        <v>25</v>
      </c>
      <c r="I90" s="93" t="s">
        <v>26</v>
      </c>
      <c r="J90" s="93" t="s">
        <v>28</v>
      </c>
      <c r="K90" s="93" t="s">
        <v>25</v>
      </c>
      <c r="L90" s="93" t="s">
        <v>27</v>
      </c>
      <c r="M90" s="93" t="s">
        <v>25</v>
      </c>
      <c r="N90" s="93" t="s">
        <v>25</v>
      </c>
      <c r="O90" s="92"/>
      <c r="P90" s="92"/>
      <c r="Q90" s="92"/>
      <c r="R90" s="92"/>
      <c r="S90" s="92"/>
      <c r="T90" s="92"/>
      <c r="U90" s="93"/>
      <c r="V90" s="93"/>
      <c r="W90" s="93"/>
      <c r="X90" s="57"/>
      <c r="Y90" s="57" t="s">
        <v>25</v>
      </c>
      <c r="Z90" s="57" t="s">
        <v>25</v>
      </c>
      <c r="AA90" s="57" t="s">
        <v>66</v>
      </c>
      <c r="AB90" s="59" t="s">
        <v>116</v>
      </c>
      <c r="AC90" s="9" t="s">
        <v>3</v>
      </c>
      <c r="AD90" s="46">
        <v>0</v>
      </c>
      <c r="AE90" s="46">
        <v>7628.4</v>
      </c>
      <c r="AF90" s="46">
        <v>0</v>
      </c>
      <c r="AG90" s="46">
        <v>0</v>
      </c>
      <c r="AH90" s="46">
        <v>0</v>
      </c>
      <c r="AI90" s="46">
        <v>0</v>
      </c>
      <c r="AJ90" s="46">
        <f>SUM(AD90:AI90)</f>
        <v>7628.4</v>
      </c>
      <c r="AK90" s="20">
        <v>2016</v>
      </c>
    </row>
    <row r="91" spans="1:37" ht="49.5" customHeight="1" x14ac:dyDescent="0.25">
      <c r="A91" s="93"/>
      <c r="B91" s="93"/>
      <c r="C91" s="93"/>
      <c r="D91" s="93"/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2"/>
      <c r="P91" s="92"/>
      <c r="Q91" s="92"/>
      <c r="R91" s="92"/>
      <c r="S91" s="92"/>
      <c r="T91" s="92"/>
      <c r="U91" s="93"/>
      <c r="V91" s="93"/>
      <c r="W91" s="93"/>
      <c r="X91" s="57"/>
      <c r="Y91" s="57"/>
      <c r="Z91" s="57"/>
      <c r="AA91" s="57"/>
      <c r="AB91" s="59" t="s">
        <v>115</v>
      </c>
      <c r="AC91" s="9" t="s">
        <v>2</v>
      </c>
      <c r="AD91" s="20">
        <v>1</v>
      </c>
      <c r="AE91" s="20">
        <v>0</v>
      </c>
      <c r="AF91" s="20">
        <v>0</v>
      </c>
      <c r="AG91" s="20">
        <v>0</v>
      </c>
      <c r="AH91" s="20">
        <v>0</v>
      </c>
      <c r="AI91" s="20">
        <v>0</v>
      </c>
      <c r="AJ91" s="20">
        <v>1</v>
      </c>
      <c r="AK91" s="20">
        <v>2015</v>
      </c>
    </row>
    <row r="92" spans="1:37" ht="51" customHeight="1" x14ac:dyDescent="0.25">
      <c r="A92" s="93"/>
      <c r="B92" s="93"/>
      <c r="C92" s="93"/>
      <c r="D92" s="93"/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2"/>
      <c r="P92" s="92"/>
      <c r="Q92" s="92"/>
      <c r="R92" s="92"/>
      <c r="S92" s="92"/>
      <c r="T92" s="92"/>
      <c r="U92" s="93"/>
      <c r="V92" s="93"/>
      <c r="W92" s="93"/>
      <c r="X92" s="57"/>
      <c r="Y92" s="57"/>
      <c r="Z92" s="57"/>
      <c r="AA92" s="57"/>
      <c r="AB92" s="59" t="s">
        <v>117</v>
      </c>
      <c r="AC92" s="9" t="s">
        <v>2</v>
      </c>
      <c r="AD92" s="20">
        <v>0</v>
      </c>
      <c r="AE92" s="20">
        <v>1</v>
      </c>
      <c r="AF92" s="20">
        <v>0</v>
      </c>
      <c r="AG92" s="20">
        <v>0</v>
      </c>
      <c r="AH92" s="20">
        <v>0</v>
      </c>
      <c r="AI92" s="20">
        <v>0</v>
      </c>
      <c r="AJ92" s="20">
        <v>1</v>
      </c>
      <c r="AK92" s="20">
        <v>2016</v>
      </c>
    </row>
    <row r="93" spans="1:37" ht="64.5" customHeight="1" x14ac:dyDescent="0.25">
      <c r="A93" s="93" t="s">
        <v>25</v>
      </c>
      <c r="B93" s="93" t="s">
        <v>30</v>
      </c>
      <c r="C93" s="93" t="s">
        <v>29</v>
      </c>
      <c r="D93" s="93" t="s">
        <v>25</v>
      </c>
      <c r="E93" s="93" t="s">
        <v>31</v>
      </c>
      <c r="F93" s="93" t="s">
        <v>25</v>
      </c>
      <c r="G93" s="93" t="s">
        <v>28</v>
      </c>
      <c r="H93" s="93" t="s">
        <v>25</v>
      </c>
      <c r="I93" s="93" t="s">
        <v>26</v>
      </c>
      <c r="J93" s="93" t="s">
        <v>28</v>
      </c>
      <c r="K93" s="93" t="s">
        <v>25</v>
      </c>
      <c r="L93" s="93" t="s">
        <v>27</v>
      </c>
      <c r="M93" s="93" t="s">
        <v>25</v>
      </c>
      <c r="N93" s="93" t="s">
        <v>25</v>
      </c>
      <c r="O93" s="92"/>
      <c r="P93" s="92"/>
      <c r="Q93" s="92"/>
      <c r="R93" s="92"/>
      <c r="S93" s="92"/>
      <c r="T93" s="92"/>
      <c r="U93" s="93"/>
      <c r="V93" s="93"/>
      <c r="W93" s="93"/>
      <c r="X93" s="57"/>
      <c r="Y93" s="57" t="s">
        <v>25</v>
      </c>
      <c r="Z93" s="57" t="s">
        <v>25</v>
      </c>
      <c r="AA93" s="57" t="s">
        <v>197</v>
      </c>
      <c r="AB93" s="59" t="s">
        <v>178</v>
      </c>
      <c r="AC93" s="9" t="s">
        <v>3</v>
      </c>
      <c r="AD93" s="46">
        <v>0</v>
      </c>
      <c r="AE93" s="46">
        <v>0</v>
      </c>
      <c r="AF93" s="46">
        <v>15128.6</v>
      </c>
      <c r="AG93" s="46">
        <v>7618.8</v>
      </c>
      <c r="AH93" s="46">
        <v>0</v>
      </c>
      <c r="AI93" s="46">
        <v>0</v>
      </c>
      <c r="AJ93" s="46">
        <f>SUM(AD93:AI93)</f>
        <v>22747.4</v>
      </c>
      <c r="AK93" s="20">
        <v>2018</v>
      </c>
    </row>
    <row r="94" spans="1:37" ht="63" customHeight="1" x14ac:dyDescent="0.25">
      <c r="A94" s="93"/>
      <c r="B94" s="93"/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2"/>
      <c r="P94" s="92"/>
      <c r="Q94" s="92"/>
      <c r="R94" s="92"/>
      <c r="S94" s="92"/>
      <c r="T94" s="92"/>
      <c r="U94" s="93"/>
      <c r="V94" s="93"/>
      <c r="W94" s="93"/>
      <c r="X94" s="57"/>
      <c r="Y94" s="57"/>
      <c r="Z94" s="57"/>
      <c r="AA94" s="57"/>
      <c r="AB94" s="59" t="s">
        <v>161</v>
      </c>
      <c r="AC94" s="9" t="s">
        <v>2</v>
      </c>
      <c r="AD94" s="20">
        <v>0</v>
      </c>
      <c r="AE94" s="20">
        <v>0</v>
      </c>
      <c r="AF94" s="20">
        <v>1</v>
      </c>
      <c r="AG94" s="20">
        <v>1</v>
      </c>
      <c r="AH94" s="20">
        <v>0</v>
      </c>
      <c r="AI94" s="20">
        <v>0</v>
      </c>
      <c r="AJ94" s="20">
        <v>1</v>
      </c>
      <c r="AK94" s="20">
        <v>2018</v>
      </c>
    </row>
    <row r="95" spans="1:37" ht="76.5" hidden="1" x14ac:dyDescent="0.25">
      <c r="A95" s="93" t="s">
        <v>25</v>
      </c>
      <c r="B95" s="93" t="s">
        <v>30</v>
      </c>
      <c r="C95" s="93" t="s">
        <v>29</v>
      </c>
      <c r="D95" s="93" t="s">
        <v>25</v>
      </c>
      <c r="E95" s="93" t="s">
        <v>31</v>
      </c>
      <c r="F95" s="93" t="s">
        <v>25</v>
      </c>
      <c r="G95" s="93" t="s">
        <v>28</v>
      </c>
      <c r="H95" s="93" t="s">
        <v>25</v>
      </c>
      <c r="I95" s="93" t="s">
        <v>26</v>
      </c>
      <c r="J95" s="93" t="s">
        <v>28</v>
      </c>
      <c r="K95" s="93" t="s">
        <v>25</v>
      </c>
      <c r="L95" s="93" t="s">
        <v>27</v>
      </c>
      <c r="M95" s="93" t="s">
        <v>25</v>
      </c>
      <c r="N95" s="93" t="s">
        <v>25</v>
      </c>
      <c r="O95" s="92"/>
      <c r="P95" s="92"/>
      <c r="Q95" s="92"/>
      <c r="R95" s="92"/>
      <c r="S95" s="92"/>
      <c r="T95" s="92"/>
      <c r="U95" s="93"/>
      <c r="V95" s="93"/>
      <c r="W95" s="93"/>
      <c r="X95" s="57"/>
      <c r="Y95" s="57" t="s">
        <v>25</v>
      </c>
      <c r="Z95" s="57" t="s">
        <v>27</v>
      </c>
      <c r="AA95" s="57" t="s">
        <v>28</v>
      </c>
      <c r="AB95" s="59" t="s">
        <v>180</v>
      </c>
      <c r="AC95" s="9" t="s">
        <v>3</v>
      </c>
      <c r="AD95" s="46">
        <v>0</v>
      </c>
      <c r="AE95" s="46">
        <v>0</v>
      </c>
      <c r="AF95" s="46">
        <v>0</v>
      </c>
      <c r="AG95" s="46">
        <v>0</v>
      </c>
      <c r="AH95" s="46">
        <v>0</v>
      </c>
      <c r="AI95" s="46">
        <v>0</v>
      </c>
      <c r="AJ95" s="46">
        <f>SUM(AD95:AI95)</f>
        <v>0</v>
      </c>
      <c r="AK95" s="20">
        <v>2018</v>
      </c>
    </row>
    <row r="96" spans="1:37" ht="50.25" hidden="1" customHeight="1" x14ac:dyDescent="0.25">
      <c r="A96" s="93"/>
      <c r="B96" s="93"/>
      <c r="C96" s="93"/>
      <c r="D96" s="93"/>
      <c r="E96" s="93"/>
      <c r="F96" s="93"/>
      <c r="G96" s="93"/>
      <c r="H96" s="93"/>
      <c r="I96" s="93"/>
      <c r="J96" s="93"/>
      <c r="K96" s="93"/>
      <c r="L96" s="93"/>
      <c r="M96" s="93"/>
      <c r="N96" s="93"/>
      <c r="O96" s="92"/>
      <c r="P96" s="92"/>
      <c r="Q96" s="92"/>
      <c r="R96" s="92"/>
      <c r="S96" s="92"/>
      <c r="T96" s="92"/>
      <c r="U96" s="93"/>
      <c r="V96" s="93"/>
      <c r="W96" s="93"/>
      <c r="X96" s="57"/>
      <c r="Y96" s="57"/>
      <c r="Z96" s="57"/>
      <c r="AA96" s="57"/>
      <c r="AB96" s="59" t="s">
        <v>183</v>
      </c>
      <c r="AC96" s="9" t="s">
        <v>2</v>
      </c>
      <c r="AD96" s="20">
        <v>0</v>
      </c>
      <c r="AE96" s="20">
        <v>0</v>
      </c>
      <c r="AF96" s="20">
        <v>0</v>
      </c>
      <c r="AG96" s="20">
        <v>0</v>
      </c>
      <c r="AH96" s="20">
        <v>0</v>
      </c>
      <c r="AI96" s="20">
        <v>0</v>
      </c>
      <c r="AJ96" s="20">
        <v>1</v>
      </c>
      <c r="AK96" s="20">
        <v>2018</v>
      </c>
    </row>
    <row r="97" spans="1:37" ht="76.5" hidden="1" x14ac:dyDescent="0.25">
      <c r="A97" s="93" t="s">
        <v>25</v>
      </c>
      <c r="B97" s="93" t="s">
        <v>30</v>
      </c>
      <c r="C97" s="93" t="s">
        <v>29</v>
      </c>
      <c r="D97" s="93" t="s">
        <v>25</v>
      </c>
      <c r="E97" s="93" t="s">
        <v>31</v>
      </c>
      <c r="F97" s="93" t="s">
        <v>25</v>
      </c>
      <c r="G97" s="93" t="s">
        <v>28</v>
      </c>
      <c r="H97" s="93" t="s">
        <v>25</v>
      </c>
      <c r="I97" s="93" t="s">
        <v>26</v>
      </c>
      <c r="J97" s="93" t="s">
        <v>28</v>
      </c>
      <c r="K97" s="93" t="s">
        <v>25</v>
      </c>
      <c r="L97" s="93" t="s">
        <v>27</v>
      </c>
      <c r="M97" s="93" t="s">
        <v>25</v>
      </c>
      <c r="N97" s="93" t="s">
        <v>25</v>
      </c>
      <c r="O97" s="92"/>
      <c r="P97" s="92"/>
      <c r="Q97" s="92"/>
      <c r="R97" s="92"/>
      <c r="S97" s="92"/>
      <c r="T97" s="92"/>
      <c r="U97" s="93"/>
      <c r="V97" s="93"/>
      <c r="W97" s="93"/>
      <c r="X97" s="57"/>
      <c r="Y97" s="57" t="s">
        <v>25</v>
      </c>
      <c r="Z97" s="57" t="s">
        <v>27</v>
      </c>
      <c r="AA97" s="57" t="s">
        <v>29</v>
      </c>
      <c r="AB97" s="59" t="s">
        <v>181</v>
      </c>
      <c r="AC97" s="9" t="s">
        <v>3</v>
      </c>
      <c r="AD97" s="46">
        <v>0</v>
      </c>
      <c r="AE97" s="46">
        <v>0</v>
      </c>
      <c r="AF97" s="46">
        <v>0</v>
      </c>
      <c r="AG97" s="46">
        <v>0</v>
      </c>
      <c r="AH97" s="46">
        <v>0</v>
      </c>
      <c r="AI97" s="46">
        <v>0</v>
      </c>
      <c r="AJ97" s="46">
        <f>SUM(AD97:AI97)</f>
        <v>0</v>
      </c>
      <c r="AK97" s="20">
        <v>2018</v>
      </c>
    </row>
    <row r="98" spans="1:37" ht="50.25" hidden="1" customHeight="1" x14ac:dyDescent="0.25">
      <c r="A98" s="93"/>
      <c r="B98" s="93"/>
      <c r="C98" s="93"/>
      <c r="D98" s="93"/>
      <c r="E98" s="93"/>
      <c r="F98" s="93"/>
      <c r="G98" s="93"/>
      <c r="H98" s="93"/>
      <c r="I98" s="93"/>
      <c r="J98" s="93"/>
      <c r="K98" s="93"/>
      <c r="L98" s="93"/>
      <c r="M98" s="93"/>
      <c r="N98" s="93"/>
      <c r="O98" s="92"/>
      <c r="P98" s="92"/>
      <c r="Q98" s="92"/>
      <c r="R98" s="92"/>
      <c r="S98" s="92"/>
      <c r="T98" s="92"/>
      <c r="U98" s="93"/>
      <c r="V98" s="93"/>
      <c r="W98" s="93"/>
      <c r="X98" s="57"/>
      <c r="Y98" s="57"/>
      <c r="Z98" s="57"/>
      <c r="AA98" s="57"/>
      <c r="AB98" s="59" t="s">
        <v>182</v>
      </c>
      <c r="AC98" s="9" t="s">
        <v>2</v>
      </c>
      <c r="AD98" s="20">
        <v>0</v>
      </c>
      <c r="AE98" s="20">
        <v>0</v>
      </c>
      <c r="AF98" s="20">
        <v>0</v>
      </c>
      <c r="AG98" s="20">
        <v>0</v>
      </c>
      <c r="AH98" s="20">
        <v>0</v>
      </c>
      <c r="AI98" s="20">
        <v>0</v>
      </c>
      <c r="AJ98" s="20">
        <v>1</v>
      </c>
      <c r="AK98" s="20">
        <v>2018</v>
      </c>
    </row>
    <row r="99" spans="1:37" ht="63.75" x14ac:dyDescent="0.25">
      <c r="A99" s="93" t="s">
        <v>25</v>
      </c>
      <c r="B99" s="93" t="s">
        <v>30</v>
      </c>
      <c r="C99" s="93" t="s">
        <v>29</v>
      </c>
      <c r="D99" s="93" t="s">
        <v>25</v>
      </c>
      <c r="E99" s="93" t="s">
        <v>31</v>
      </c>
      <c r="F99" s="93" t="s">
        <v>25</v>
      </c>
      <c r="G99" s="93" t="s">
        <v>28</v>
      </c>
      <c r="H99" s="93" t="s">
        <v>25</v>
      </c>
      <c r="I99" s="93" t="s">
        <v>26</v>
      </c>
      <c r="J99" s="93" t="s">
        <v>28</v>
      </c>
      <c r="K99" s="93" t="s">
        <v>201</v>
      </c>
      <c r="L99" s="93" t="s">
        <v>31</v>
      </c>
      <c r="M99" s="93" t="s">
        <v>31</v>
      </c>
      <c r="N99" s="93" t="s">
        <v>25</v>
      </c>
      <c r="O99" s="92"/>
      <c r="P99" s="92"/>
      <c r="Q99" s="92"/>
      <c r="R99" s="92"/>
      <c r="S99" s="92"/>
      <c r="T99" s="92"/>
      <c r="U99" s="93"/>
      <c r="V99" s="93"/>
      <c r="W99" s="93"/>
      <c r="X99" s="57"/>
      <c r="Y99" s="57" t="s">
        <v>27</v>
      </c>
      <c r="Z99" s="57" t="s">
        <v>29</v>
      </c>
      <c r="AA99" s="57" t="s">
        <v>25</v>
      </c>
      <c r="AB99" s="59" t="s">
        <v>192</v>
      </c>
      <c r="AC99" s="9" t="s">
        <v>3</v>
      </c>
      <c r="AD99" s="46">
        <v>0</v>
      </c>
      <c r="AE99" s="46">
        <v>0</v>
      </c>
      <c r="AF99" s="46">
        <v>0</v>
      </c>
      <c r="AG99" s="46">
        <v>0</v>
      </c>
      <c r="AH99" s="46">
        <v>83915.8</v>
      </c>
      <c r="AI99" s="46">
        <v>166408.70000000001</v>
      </c>
      <c r="AJ99" s="46">
        <f>SUM(AD99:AI99)</f>
        <v>250324.5</v>
      </c>
      <c r="AK99" s="20">
        <v>2020</v>
      </c>
    </row>
    <row r="100" spans="1:37" ht="50.25" customHeight="1" x14ac:dyDescent="0.25">
      <c r="A100" s="93"/>
      <c r="B100" s="93"/>
      <c r="C100" s="93"/>
      <c r="D100" s="93"/>
      <c r="E100" s="93"/>
      <c r="F100" s="93"/>
      <c r="G100" s="93"/>
      <c r="H100" s="93"/>
      <c r="I100" s="93"/>
      <c r="J100" s="93"/>
      <c r="K100" s="93"/>
      <c r="L100" s="93"/>
      <c r="M100" s="93"/>
      <c r="N100" s="93"/>
      <c r="O100" s="92"/>
      <c r="P100" s="92"/>
      <c r="Q100" s="92"/>
      <c r="R100" s="92"/>
      <c r="S100" s="92"/>
      <c r="T100" s="92"/>
      <c r="U100" s="93"/>
      <c r="V100" s="93"/>
      <c r="W100" s="93"/>
      <c r="X100" s="57"/>
      <c r="Y100" s="57"/>
      <c r="Z100" s="57"/>
      <c r="AA100" s="57"/>
      <c r="AB100" s="59" t="s">
        <v>194</v>
      </c>
      <c r="AC100" s="9" t="s">
        <v>65</v>
      </c>
      <c r="AD100" s="20">
        <v>0</v>
      </c>
      <c r="AE100" s="20">
        <v>0</v>
      </c>
      <c r="AF100" s="20">
        <v>0</v>
      </c>
      <c r="AG100" s="20">
        <v>0</v>
      </c>
      <c r="AH100" s="20">
        <v>1000</v>
      </c>
      <c r="AI100" s="20">
        <v>5002</v>
      </c>
      <c r="AJ100" s="20">
        <v>5002</v>
      </c>
      <c r="AK100" s="20">
        <v>2020</v>
      </c>
    </row>
    <row r="101" spans="1:37" ht="50.25" customHeight="1" x14ac:dyDescent="0.25">
      <c r="A101" s="93" t="s">
        <v>25</v>
      </c>
      <c r="B101" s="93" t="s">
        <v>30</v>
      </c>
      <c r="C101" s="93" t="s">
        <v>29</v>
      </c>
      <c r="D101" s="93" t="s">
        <v>25</v>
      </c>
      <c r="E101" s="93" t="s">
        <v>31</v>
      </c>
      <c r="F101" s="93" t="s">
        <v>25</v>
      </c>
      <c r="G101" s="93" t="s">
        <v>28</v>
      </c>
      <c r="H101" s="93" t="s">
        <v>25</v>
      </c>
      <c r="I101" s="93" t="s">
        <v>26</v>
      </c>
      <c r="J101" s="93" t="s">
        <v>28</v>
      </c>
      <c r="K101" s="93" t="s">
        <v>201</v>
      </c>
      <c r="L101" s="93" t="s">
        <v>26</v>
      </c>
      <c r="M101" s="93" t="s">
        <v>31</v>
      </c>
      <c r="N101" s="93" t="s">
        <v>28</v>
      </c>
      <c r="O101" s="92"/>
      <c r="P101" s="92"/>
      <c r="Q101" s="92"/>
      <c r="R101" s="92"/>
      <c r="S101" s="92"/>
      <c r="T101" s="92"/>
      <c r="U101" s="93"/>
      <c r="V101" s="93"/>
      <c r="W101" s="93"/>
      <c r="X101" s="57"/>
      <c r="Y101" s="57" t="s">
        <v>30</v>
      </c>
      <c r="Z101" s="57" t="s">
        <v>29</v>
      </c>
      <c r="AA101" s="57" t="s">
        <v>25</v>
      </c>
      <c r="AB101" s="59" t="s">
        <v>193</v>
      </c>
      <c r="AC101" s="9" t="s">
        <v>3</v>
      </c>
      <c r="AD101" s="46">
        <v>0</v>
      </c>
      <c r="AE101" s="46">
        <v>0</v>
      </c>
      <c r="AF101" s="46">
        <v>0</v>
      </c>
      <c r="AG101" s="46">
        <v>0</v>
      </c>
      <c r="AH101" s="46">
        <v>306000</v>
      </c>
      <c r="AI101" s="46">
        <v>280112</v>
      </c>
      <c r="AJ101" s="46">
        <f>SUM(AD101:AI101)</f>
        <v>586112</v>
      </c>
      <c r="AK101" s="20">
        <v>2020</v>
      </c>
    </row>
    <row r="102" spans="1:37" ht="50.25" customHeight="1" x14ac:dyDescent="0.25">
      <c r="A102" s="93"/>
      <c r="B102" s="93"/>
      <c r="C102" s="93"/>
      <c r="D102" s="93"/>
      <c r="E102" s="93"/>
      <c r="F102" s="93"/>
      <c r="G102" s="93"/>
      <c r="H102" s="93"/>
      <c r="I102" s="93"/>
      <c r="J102" s="93"/>
      <c r="K102" s="93"/>
      <c r="L102" s="93"/>
      <c r="M102" s="93"/>
      <c r="N102" s="93"/>
      <c r="O102" s="92"/>
      <c r="P102" s="92"/>
      <c r="Q102" s="92"/>
      <c r="R102" s="92"/>
      <c r="S102" s="92"/>
      <c r="T102" s="92"/>
      <c r="U102" s="93"/>
      <c r="V102" s="93"/>
      <c r="W102" s="93"/>
      <c r="X102" s="57"/>
      <c r="Y102" s="57"/>
      <c r="Z102" s="57"/>
      <c r="AA102" s="57"/>
      <c r="AB102" s="59" t="s">
        <v>195</v>
      </c>
      <c r="AC102" s="9" t="s">
        <v>196</v>
      </c>
      <c r="AD102" s="20">
        <v>0</v>
      </c>
      <c r="AE102" s="20">
        <v>0</v>
      </c>
      <c r="AF102" s="20">
        <v>0</v>
      </c>
      <c r="AG102" s="20">
        <v>0</v>
      </c>
      <c r="AH102" s="20">
        <v>150</v>
      </c>
      <c r="AI102" s="20">
        <v>150</v>
      </c>
      <c r="AJ102" s="20">
        <v>150</v>
      </c>
      <c r="AK102" s="20">
        <v>2020</v>
      </c>
    </row>
    <row r="103" spans="1:37" ht="85.5" customHeight="1" x14ac:dyDescent="0.25">
      <c r="A103" s="80"/>
      <c r="B103" s="80"/>
      <c r="C103" s="80"/>
      <c r="D103" s="80"/>
      <c r="E103" s="80"/>
      <c r="F103" s="80"/>
      <c r="G103" s="80"/>
      <c r="H103" s="80"/>
      <c r="I103" s="80"/>
      <c r="J103" s="80"/>
      <c r="K103" s="80"/>
      <c r="L103" s="80"/>
      <c r="M103" s="80"/>
      <c r="N103" s="80"/>
      <c r="O103" s="81"/>
      <c r="P103" s="81"/>
      <c r="Q103" s="81"/>
      <c r="R103" s="81"/>
      <c r="S103" s="81" t="s">
        <v>53</v>
      </c>
      <c r="T103" s="81"/>
      <c r="U103" s="80"/>
      <c r="V103" s="80"/>
      <c r="W103" s="80"/>
      <c r="X103" s="82"/>
      <c r="Y103" s="82"/>
      <c r="Z103" s="82"/>
      <c r="AA103" s="82"/>
      <c r="AB103" s="83" t="s">
        <v>118</v>
      </c>
      <c r="AC103" s="84" t="s">
        <v>3</v>
      </c>
      <c r="AD103" s="85">
        <f>SUM(AD105,AD108,AD111,AD113)</f>
        <v>8553.7000000000007</v>
      </c>
      <c r="AE103" s="85">
        <f>SUM(AE105,AE108,AE111,AE113)</f>
        <v>5875.5</v>
      </c>
      <c r="AF103" s="85">
        <f>SUM(AF105,AF108,AF111,AF109,AF106,AF113)</f>
        <v>898</v>
      </c>
      <c r="AG103" s="85">
        <f>SUM(AG105,AG108,AG111,AG109,AG106,AG113)</f>
        <v>2774.6</v>
      </c>
      <c r="AH103" s="85">
        <f t="shared" ref="AH103:AI103" si="6">SUM(AH105,AH108,AH111,AH109,AH106,AH113)</f>
        <v>3756.24</v>
      </c>
      <c r="AI103" s="85">
        <f t="shared" si="6"/>
        <v>4500.7</v>
      </c>
      <c r="AJ103" s="85">
        <f>SUM(AD103:AI103)-0.1</f>
        <v>26358.640000000003</v>
      </c>
      <c r="AK103" s="86">
        <v>2020</v>
      </c>
    </row>
    <row r="104" spans="1:37" ht="67.5" customHeight="1" x14ac:dyDescent="0.25">
      <c r="A104" s="93"/>
      <c r="B104" s="93"/>
      <c r="C104" s="93"/>
      <c r="D104" s="93"/>
      <c r="E104" s="93"/>
      <c r="F104" s="93"/>
      <c r="G104" s="93"/>
      <c r="H104" s="93"/>
      <c r="I104" s="93"/>
      <c r="J104" s="93"/>
      <c r="K104" s="93"/>
      <c r="L104" s="93"/>
      <c r="M104" s="93"/>
      <c r="N104" s="93"/>
      <c r="O104" s="92"/>
      <c r="P104" s="92"/>
      <c r="Q104" s="92"/>
      <c r="R104" s="92"/>
      <c r="S104" s="92"/>
      <c r="T104" s="92"/>
      <c r="U104" s="93"/>
      <c r="V104" s="93"/>
      <c r="W104" s="93"/>
      <c r="X104" s="57"/>
      <c r="Y104" s="57"/>
      <c r="Z104" s="57"/>
      <c r="AA104" s="57"/>
      <c r="AB104" s="59" t="s">
        <v>119</v>
      </c>
      <c r="AC104" s="9" t="s">
        <v>2</v>
      </c>
      <c r="AD104" s="20">
        <v>15</v>
      </c>
      <c r="AE104" s="20">
        <v>15</v>
      </c>
      <c r="AF104" s="20">
        <v>15</v>
      </c>
      <c r="AG104" s="20">
        <v>15</v>
      </c>
      <c r="AH104" s="20">
        <v>15</v>
      </c>
      <c r="AI104" s="20">
        <v>15</v>
      </c>
      <c r="AJ104" s="20">
        <v>15</v>
      </c>
      <c r="AK104" s="20">
        <v>2020</v>
      </c>
    </row>
    <row r="105" spans="1:37" ht="66" customHeight="1" x14ac:dyDescent="0.25">
      <c r="A105" s="93" t="s">
        <v>25</v>
      </c>
      <c r="B105" s="93" t="s">
        <v>30</v>
      </c>
      <c r="C105" s="93" t="s">
        <v>29</v>
      </c>
      <c r="D105" s="93" t="s">
        <v>25</v>
      </c>
      <c r="E105" s="93" t="s">
        <v>31</v>
      </c>
      <c r="F105" s="93" t="s">
        <v>25</v>
      </c>
      <c r="G105" s="93" t="s">
        <v>28</v>
      </c>
      <c r="H105" s="93" t="s">
        <v>25</v>
      </c>
      <c r="I105" s="93" t="s">
        <v>26</v>
      </c>
      <c r="J105" s="93" t="s">
        <v>28</v>
      </c>
      <c r="K105" s="93" t="s">
        <v>25</v>
      </c>
      <c r="L105" s="93" t="s">
        <v>28</v>
      </c>
      <c r="M105" s="93" t="s">
        <v>25</v>
      </c>
      <c r="N105" s="93" t="s">
        <v>25</v>
      </c>
      <c r="O105" s="92"/>
      <c r="P105" s="92"/>
      <c r="Q105" s="92"/>
      <c r="R105" s="92"/>
      <c r="S105" s="92"/>
      <c r="T105" s="92" t="s">
        <v>54</v>
      </c>
      <c r="U105" s="93"/>
      <c r="V105" s="93"/>
      <c r="W105" s="93"/>
      <c r="X105" s="57"/>
      <c r="Y105" s="57" t="s">
        <v>25</v>
      </c>
      <c r="Z105" s="57" t="s">
        <v>25</v>
      </c>
      <c r="AA105" s="57" t="s">
        <v>27</v>
      </c>
      <c r="AB105" s="59" t="s">
        <v>120</v>
      </c>
      <c r="AC105" s="9" t="s">
        <v>3</v>
      </c>
      <c r="AD105" s="46">
        <v>2891.7</v>
      </c>
      <c r="AE105" s="46">
        <v>940.8</v>
      </c>
      <c r="AF105" s="46">
        <v>0</v>
      </c>
      <c r="AG105" s="46">
        <v>0</v>
      </c>
      <c r="AH105" s="46">
        <v>0</v>
      </c>
      <c r="AI105" s="46">
        <v>0</v>
      </c>
      <c r="AJ105" s="46">
        <f>SUM(AD105:AI105)</f>
        <v>3832.5</v>
      </c>
      <c r="AK105" s="20">
        <v>2016</v>
      </c>
    </row>
    <row r="106" spans="1:37" ht="72" customHeight="1" x14ac:dyDescent="0.25">
      <c r="A106" s="93" t="s">
        <v>25</v>
      </c>
      <c r="B106" s="93" t="s">
        <v>30</v>
      </c>
      <c r="C106" s="93" t="s">
        <v>29</v>
      </c>
      <c r="D106" s="93" t="s">
        <v>25</v>
      </c>
      <c r="E106" s="93" t="s">
        <v>31</v>
      </c>
      <c r="F106" s="93" t="s">
        <v>25</v>
      </c>
      <c r="G106" s="93" t="s">
        <v>28</v>
      </c>
      <c r="H106" s="93" t="s">
        <v>25</v>
      </c>
      <c r="I106" s="93" t="s">
        <v>26</v>
      </c>
      <c r="J106" s="93" t="s">
        <v>28</v>
      </c>
      <c r="K106" s="93" t="s">
        <v>25</v>
      </c>
      <c r="L106" s="93" t="s">
        <v>28</v>
      </c>
      <c r="M106" s="93" t="s">
        <v>25</v>
      </c>
      <c r="N106" s="93" t="s">
        <v>25</v>
      </c>
      <c r="O106" s="92"/>
      <c r="P106" s="92"/>
      <c r="Q106" s="92"/>
      <c r="R106" s="92"/>
      <c r="S106" s="92"/>
      <c r="T106" s="92" t="s">
        <v>54</v>
      </c>
      <c r="U106" s="93"/>
      <c r="V106" s="93"/>
      <c r="W106" s="93"/>
      <c r="X106" s="57"/>
      <c r="Y106" s="57" t="s">
        <v>25</v>
      </c>
      <c r="Z106" s="57" t="s">
        <v>25</v>
      </c>
      <c r="AA106" s="57" t="s">
        <v>25</v>
      </c>
      <c r="AB106" s="59" t="s">
        <v>120</v>
      </c>
      <c r="AC106" s="9" t="s">
        <v>3</v>
      </c>
      <c r="AD106" s="46">
        <v>0</v>
      </c>
      <c r="AE106" s="46">
        <v>0</v>
      </c>
      <c r="AF106" s="46">
        <v>0</v>
      </c>
      <c r="AG106" s="46">
        <v>900</v>
      </c>
      <c r="AH106" s="46">
        <v>3675.2</v>
      </c>
      <c r="AI106" s="46">
        <v>2000</v>
      </c>
      <c r="AJ106" s="46">
        <f>SUM(AD106:AI106)</f>
        <v>6575.2</v>
      </c>
      <c r="AK106" s="20">
        <v>2020</v>
      </c>
    </row>
    <row r="107" spans="1:37" ht="54" customHeight="1" x14ac:dyDescent="0.25">
      <c r="A107" s="93"/>
      <c r="B107" s="93"/>
      <c r="C107" s="93"/>
      <c r="D107" s="93"/>
      <c r="E107" s="93"/>
      <c r="F107" s="93"/>
      <c r="G107" s="93"/>
      <c r="H107" s="93"/>
      <c r="I107" s="93"/>
      <c r="J107" s="93"/>
      <c r="K107" s="93"/>
      <c r="L107" s="93"/>
      <c r="M107" s="93"/>
      <c r="N107" s="93"/>
      <c r="O107" s="92"/>
      <c r="P107" s="92"/>
      <c r="Q107" s="92"/>
      <c r="R107" s="92"/>
      <c r="S107" s="92"/>
      <c r="T107" s="92"/>
      <c r="U107" s="93"/>
      <c r="V107" s="93"/>
      <c r="W107" s="93"/>
      <c r="X107" s="57"/>
      <c r="Y107" s="57"/>
      <c r="Z107" s="57"/>
      <c r="AA107" s="57"/>
      <c r="AB107" s="59" t="s">
        <v>121</v>
      </c>
      <c r="AC107" s="9" t="s">
        <v>2</v>
      </c>
      <c r="AD107" s="20">
        <v>1</v>
      </c>
      <c r="AE107" s="20">
        <v>1</v>
      </c>
      <c r="AF107" s="20">
        <v>1</v>
      </c>
      <c r="AG107" s="20">
        <v>1</v>
      </c>
      <c r="AH107" s="20">
        <v>1</v>
      </c>
      <c r="AI107" s="20">
        <v>1</v>
      </c>
      <c r="AJ107" s="20">
        <v>1</v>
      </c>
      <c r="AK107" s="20">
        <v>2020</v>
      </c>
    </row>
    <row r="108" spans="1:37" ht="79.5" customHeight="1" x14ac:dyDescent="0.25">
      <c r="A108" s="93" t="s">
        <v>25</v>
      </c>
      <c r="B108" s="93" t="s">
        <v>30</v>
      </c>
      <c r="C108" s="93" t="s">
        <v>29</v>
      </c>
      <c r="D108" s="93" t="s">
        <v>25</v>
      </c>
      <c r="E108" s="93" t="s">
        <v>31</v>
      </c>
      <c r="F108" s="93" t="s">
        <v>25</v>
      </c>
      <c r="G108" s="93" t="s">
        <v>28</v>
      </c>
      <c r="H108" s="93" t="s">
        <v>25</v>
      </c>
      <c r="I108" s="93" t="s">
        <v>26</v>
      </c>
      <c r="J108" s="93" t="s">
        <v>28</v>
      </c>
      <c r="K108" s="93" t="s">
        <v>25</v>
      </c>
      <c r="L108" s="93" t="s">
        <v>28</v>
      </c>
      <c r="M108" s="93" t="s">
        <v>25</v>
      </c>
      <c r="N108" s="93" t="s">
        <v>25</v>
      </c>
      <c r="O108" s="92"/>
      <c r="P108" s="92"/>
      <c r="Q108" s="92"/>
      <c r="R108" s="92"/>
      <c r="S108" s="92"/>
      <c r="T108" s="92" t="s">
        <v>15</v>
      </c>
      <c r="U108" s="93"/>
      <c r="V108" s="93"/>
      <c r="W108" s="93"/>
      <c r="X108" s="57"/>
      <c r="Y108" s="57" t="s">
        <v>25</v>
      </c>
      <c r="Z108" s="57" t="s">
        <v>25</v>
      </c>
      <c r="AA108" s="57" t="s">
        <v>28</v>
      </c>
      <c r="AB108" s="59" t="s">
        <v>122</v>
      </c>
      <c r="AC108" s="9" t="s">
        <v>3</v>
      </c>
      <c r="AD108" s="46">
        <v>810</v>
      </c>
      <c r="AE108" s="46">
        <v>199.7</v>
      </c>
      <c r="AF108" s="46">
        <v>0</v>
      </c>
      <c r="AG108" s="46">
        <v>0</v>
      </c>
      <c r="AH108" s="46">
        <v>0</v>
      </c>
      <c r="AI108" s="46">
        <v>0</v>
      </c>
      <c r="AJ108" s="19">
        <f>SUM(AD108:AI108)</f>
        <v>1009.7</v>
      </c>
      <c r="AK108" s="20">
        <v>2016</v>
      </c>
    </row>
    <row r="109" spans="1:37" ht="77.25" customHeight="1" x14ac:dyDescent="0.25">
      <c r="A109" s="93" t="s">
        <v>25</v>
      </c>
      <c r="B109" s="93" t="s">
        <v>30</v>
      </c>
      <c r="C109" s="93" t="s">
        <v>29</v>
      </c>
      <c r="D109" s="93" t="s">
        <v>25</v>
      </c>
      <c r="E109" s="93" t="s">
        <v>31</v>
      </c>
      <c r="F109" s="93" t="s">
        <v>25</v>
      </c>
      <c r="G109" s="93" t="s">
        <v>28</v>
      </c>
      <c r="H109" s="93" t="s">
        <v>25</v>
      </c>
      <c r="I109" s="93" t="s">
        <v>26</v>
      </c>
      <c r="J109" s="93" t="s">
        <v>28</v>
      </c>
      <c r="K109" s="93" t="s">
        <v>25</v>
      </c>
      <c r="L109" s="93" t="s">
        <v>28</v>
      </c>
      <c r="M109" s="93" t="s">
        <v>25</v>
      </c>
      <c r="N109" s="93" t="s">
        <v>25</v>
      </c>
      <c r="O109" s="92"/>
      <c r="P109" s="92"/>
      <c r="Q109" s="92"/>
      <c r="R109" s="92"/>
      <c r="S109" s="92"/>
      <c r="T109" s="92" t="s">
        <v>15</v>
      </c>
      <c r="U109" s="93"/>
      <c r="V109" s="93"/>
      <c r="W109" s="93"/>
      <c r="X109" s="57"/>
      <c r="Y109" s="57" t="s">
        <v>25</v>
      </c>
      <c r="Z109" s="57" t="s">
        <v>25</v>
      </c>
      <c r="AA109" s="57" t="s">
        <v>25</v>
      </c>
      <c r="AB109" s="59" t="s">
        <v>122</v>
      </c>
      <c r="AC109" s="9" t="s">
        <v>3</v>
      </c>
      <c r="AD109" s="46">
        <v>0</v>
      </c>
      <c r="AE109" s="46">
        <v>0</v>
      </c>
      <c r="AF109" s="46">
        <v>0</v>
      </c>
      <c r="AG109" s="46">
        <v>0</v>
      </c>
      <c r="AH109" s="46">
        <v>81.040000000000006</v>
      </c>
      <c r="AI109" s="46">
        <v>2500.6999999999998</v>
      </c>
      <c r="AJ109" s="19">
        <f>SUM(AD109:AI109)</f>
        <v>2581.7399999999998</v>
      </c>
      <c r="AK109" s="20">
        <v>2020</v>
      </c>
    </row>
    <row r="110" spans="1:37" ht="66.75" customHeight="1" x14ac:dyDescent="0.25">
      <c r="A110" s="93"/>
      <c r="B110" s="93"/>
      <c r="C110" s="93"/>
      <c r="D110" s="93"/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2"/>
      <c r="P110" s="92"/>
      <c r="Q110" s="92"/>
      <c r="R110" s="92"/>
      <c r="S110" s="92"/>
      <c r="T110" s="92"/>
      <c r="U110" s="93"/>
      <c r="V110" s="93"/>
      <c r="W110" s="93"/>
      <c r="X110" s="57"/>
      <c r="Y110" s="57"/>
      <c r="Z110" s="57"/>
      <c r="AA110" s="57"/>
      <c r="AB110" s="59" t="s">
        <v>123</v>
      </c>
      <c r="AC110" s="9" t="s">
        <v>2</v>
      </c>
      <c r="AD110" s="20">
        <v>1</v>
      </c>
      <c r="AE110" s="20">
        <v>1</v>
      </c>
      <c r="AF110" s="20">
        <v>1</v>
      </c>
      <c r="AG110" s="20">
        <v>1</v>
      </c>
      <c r="AH110" s="20">
        <v>1</v>
      </c>
      <c r="AI110" s="20">
        <v>1</v>
      </c>
      <c r="AJ110" s="20">
        <v>1</v>
      </c>
      <c r="AK110" s="20">
        <v>2020</v>
      </c>
    </row>
    <row r="111" spans="1:37" ht="86.25" customHeight="1" x14ac:dyDescent="0.25">
      <c r="A111" s="93" t="s">
        <v>25</v>
      </c>
      <c r="B111" s="93" t="s">
        <v>25</v>
      </c>
      <c r="C111" s="93" t="s">
        <v>32</v>
      </c>
      <c r="D111" s="93" t="s">
        <v>25</v>
      </c>
      <c r="E111" s="93" t="s">
        <v>31</v>
      </c>
      <c r="F111" s="93" t="s">
        <v>25</v>
      </c>
      <c r="G111" s="93" t="s">
        <v>28</v>
      </c>
      <c r="H111" s="93" t="s">
        <v>25</v>
      </c>
      <c r="I111" s="93" t="s">
        <v>26</v>
      </c>
      <c r="J111" s="93" t="s">
        <v>28</v>
      </c>
      <c r="K111" s="93" t="s">
        <v>25</v>
      </c>
      <c r="L111" s="93" t="s">
        <v>28</v>
      </c>
      <c r="M111" s="93" t="s">
        <v>25</v>
      </c>
      <c r="N111" s="93" t="s">
        <v>25</v>
      </c>
      <c r="O111" s="92"/>
      <c r="P111" s="92"/>
      <c r="Q111" s="92"/>
      <c r="R111" s="92"/>
      <c r="S111" s="92"/>
      <c r="T111" s="92" t="s">
        <v>54</v>
      </c>
      <c r="U111" s="93"/>
      <c r="V111" s="93"/>
      <c r="W111" s="93"/>
      <c r="X111" s="57"/>
      <c r="Y111" s="57" t="s">
        <v>25</v>
      </c>
      <c r="Z111" s="57" t="s">
        <v>25</v>
      </c>
      <c r="AA111" s="57" t="s">
        <v>29</v>
      </c>
      <c r="AB111" s="59" t="s">
        <v>124</v>
      </c>
      <c r="AC111" s="9" t="s">
        <v>3</v>
      </c>
      <c r="AD111" s="46">
        <v>4852</v>
      </c>
      <c r="AE111" s="46">
        <v>4735</v>
      </c>
      <c r="AF111" s="46">
        <v>0</v>
      </c>
      <c r="AG111" s="46">
        <v>0</v>
      </c>
      <c r="AH111" s="46">
        <v>0</v>
      </c>
      <c r="AI111" s="46">
        <v>0</v>
      </c>
      <c r="AJ111" s="46">
        <f>SUM(AD111:AI111)</f>
        <v>9587</v>
      </c>
      <c r="AK111" s="20">
        <v>2015</v>
      </c>
    </row>
    <row r="112" spans="1:37" ht="92.25" customHeight="1" x14ac:dyDescent="0.25">
      <c r="A112" s="93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2"/>
      <c r="P112" s="92"/>
      <c r="Q112" s="92"/>
      <c r="R112" s="92"/>
      <c r="S112" s="92"/>
      <c r="T112" s="92"/>
      <c r="U112" s="93"/>
      <c r="V112" s="93"/>
      <c r="W112" s="93"/>
      <c r="X112" s="57"/>
      <c r="Y112" s="57"/>
      <c r="Z112" s="57"/>
      <c r="AA112" s="57"/>
      <c r="AB112" s="59" t="s">
        <v>125</v>
      </c>
      <c r="AC112" s="9" t="s">
        <v>60</v>
      </c>
      <c r="AD112" s="20">
        <v>1</v>
      </c>
      <c r="AE112" s="20">
        <v>1</v>
      </c>
      <c r="AF112" s="20">
        <v>1</v>
      </c>
      <c r="AG112" s="20">
        <v>1</v>
      </c>
      <c r="AH112" s="20">
        <v>1</v>
      </c>
      <c r="AI112" s="20">
        <v>1</v>
      </c>
      <c r="AJ112" s="20">
        <v>1</v>
      </c>
      <c r="AK112" s="20">
        <v>2015</v>
      </c>
    </row>
    <row r="113" spans="1:37" ht="60.75" customHeight="1" x14ac:dyDescent="0.25">
      <c r="A113" s="93" t="s">
        <v>25</v>
      </c>
      <c r="B113" s="93" t="s">
        <v>30</v>
      </c>
      <c r="C113" s="93" t="s">
        <v>29</v>
      </c>
      <c r="D113" s="93" t="s">
        <v>25</v>
      </c>
      <c r="E113" s="93" t="s">
        <v>31</v>
      </c>
      <c r="F113" s="93" t="s">
        <v>25</v>
      </c>
      <c r="G113" s="93" t="s">
        <v>29</v>
      </c>
      <c r="H113" s="93" t="s">
        <v>25</v>
      </c>
      <c r="I113" s="93" t="s">
        <v>26</v>
      </c>
      <c r="J113" s="93" t="s">
        <v>28</v>
      </c>
      <c r="K113" s="93" t="s">
        <v>25</v>
      </c>
      <c r="L113" s="93" t="s">
        <v>28</v>
      </c>
      <c r="M113" s="93" t="s">
        <v>25</v>
      </c>
      <c r="N113" s="93" t="s">
        <v>25</v>
      </c>
      <c r="O113" s="92"/>
      <c r="P113" s="92"/>
      <c r="Q113" s="92"/>
      <c r="R113" s="92"/>
      <c r="S113" s="92"/>
      <c r="T113" s="92"/>
      <c r="U113" s="93"/>
      <c r="V113" s="93"/>
      <c r="W113" s="93"/>
      <c r="X113" s="57"/>
      <c r="Y113" s="57" t="s">
        <v>25</v>
      </c>
      <c r="Z113" s="57" t="s">
        <v>25</v>
      </c>
      <c r="AA113" s="57" t="s">
        <v>25</v>
      </c>
      <c r="AB113" s="59" t="s">
        <v>166</v>
      </c>
      <c r="AC113" s="9" t="s">
        <v>3</v>
      </c>
      <c r="AD113" s="46">
        <v>0</v>
      </c>
      <c r="AE113" s="46">
        <v>0</v>
      </c>
      <c r="AF113" s="46">
        <v>898</v>
      </c>
      <c r="AG113" s="46">
        <v>1874.6</v>
      </c>
      <c r="AH113" s="46">
        <v>0</v>
      </c>
      <c r="AI113" s="46">
        <v>0</v>
      </c>
      <c r="AJ113" s="19">
        <f>SUM(AD113:AI113)</f>
        <v>2772.6</v>
      </c>
      <c r="AK113" s="20">
        <v>2018</v>
      </c>
    </row>
    <row r="114" spans="1:37" ht="64.5" customHeight="1" x14ac:dyDescent="0.25">
      <c r="A114" s="93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2"/>
      <c r="P114" s="92"/>
      <c r="Q114" s="92"/>
      <c r="R114" s="92"/>
      <c r="S114" s="92"/>
      <c r="T114" s="92"/>
      <c r="U114" s="93"/>
      <c r="V114" s="93"/>
      <c r="W114" s="93"/>
      <c r="X114" s="57"/>
      <c r="Y114" s="57"/>
      <c r="Z114" s="57"/>
      <c r="AA114" s="57"/>
      <c r="AB114" s="59" t="s">
        <v>160</v>
      </c>
      <c r="AC114" s="9" t="s">
        <v>2</v>
      </c>
      <c r="AD114" s="20">
        <v>0</v>
      </c>
      <c r="AE114" s="20">
        <v>0</v>
      </c>
      <c r="AF114" s="20">
        <v>1</v>
      </c>
      <c r="AG114" s="20">
        <v>1</v>
      </c>
      <c r="AH114" s="20">
        <v>1</v>
      </c>
      <c r="AI114" s="20">
        <v>1</v>
      </c>
      <c r="AJ114" s="20">
        <v>1</v>
      </c>
      <c r="AK114" s="20">
        <v>2020</v>
      </c>
    </row>
    <row r="115" spans="1:37" ht="77.25" customHeight="1" x14ac:dyDescent="0.25">
      <c r="A115" s="64"/>
      <c r="B115" s="64"/>
      <c r="C115" s="64"/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5"/>
      <c r="P115" s="65"/>
      <c r="Q115" s="65"/>
      <c r="R115" s="65" t="s">
        <v>55</v>
      </c>
      <c r="S115" s="65"/>
      <c r="T115" s="65"/>
      <c r="U115" s="64"/>
      <c r="V115" s="64"/>
      <c r="W115" s="64"/>
      <c r="X115" s="79"/>
      <c r="Y115" s="79"/>
      <c r="Z115" s="79"/>
      <c r="AA115" s="79"/>
      <c r="AB115" s="66" t="s">
        <v>126</v>
      </c>
      <c r="AC115" s="67" t="s">
        <v>3</v>
      </c>
      <c r="AD115" s="68">
        <v>35617.9</v>
      </c>
      <c r="AE115" s="68">
        <f>AE116</f>
        <v>134536</v>
      </c>
      <c r="AF115" s="68">
        <f>AF116</f>
        <v>5593.9</v>
      </c>
      <c r="AG115" s="68">
        <f t="shared" ref="AG115:AI115" si="7">AG116</f>
        <v>104098.4</v>
      </c>
      <c r="AH115" s="68">
        <f t="shared" si="7"/>
        <v>30645</v>
      </c>
      <c r="AI115" s="68">
        <f t="shared" si="7"/>
        <v>7032</v>
      </c>
      <c r="AJ115" s="68">
        <f>SUM(AD115:AI115)</f>
        <v>317523.19999999995</v>
      </c>
      <c r="AK115" s="69">
        <v>2020</v>
      </c>
    </row>
    <row r="116" spans="1:37" ht="81" customHeight="1" x14ac:dyDescent="0.25">
      <c r="A116" s="80"/>
      <c r="B116" s="80"/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80"/>
      <c r="N116" s="80"/>
      <c r="O116" s="81"/>
      <c r="P116" s="81"/>
      <c r="Q116" s="81"/>
      <c r="R116" s="81"/>
      <c r="S116" s="81" t="s">
        <v>58</v>
      </c>
      <c r="T116" s="81"/>
      <c r="U116" s="80"/>
      <c r="V116" s="80"/>
      <c r="W116" s="80"/>
      <c r="X116" s="82"/>
      <c r="Y116" s="82"/>
      <c r="Z116" s="82"/>
      <c r="AA116" s="82"/>
      <c r="AB116" s="83" t="s">
        <v>127</v>
      </c>
      <c r="AC116" s="84" t="s">
        <v>3</v>
      </c>
      <c r="AD116" s="85">
        <f>AD115</f>
        <v>35617.9</v>
      </c>
      <c r="AE116" s="85">
        <f>AE135+AE139</f>
        <v>134536</v>
      </c>
      <c r="AF116" s="85">
        <f>AF135+AF139</f>
        <v>5593.9</v>
      </c>
      <c r="AG116" s="85">
        <f>AG135+AG143</f>
        <v>104098.4</v>
      </c>
      <c r="AH116" s="85">
        <f>SUM(AH135,AH136,AH137)</f>
        <v>30645</v>
      </c>
      <c r="AI116" s="85">
        <f>AI135</f>
        <v>7032</v>
      </c>
      <c r="AJ116" s="85">
        <f>SUM(AD116:AI116)</f>
        <v>317523.19999999995</v>
      </c>
      <c r="AK116" s="86">
        <v>2020</v>
      </c>
    </row>
    <row r="117" spans="1:37" ht="66.75" customHeight="1" x14ac:dyDescent="0.25">
      <c r="A117" s="93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2"/>
      <c r="P117" s="92"/>
      <c r="Q117" s="92"/>
      <c r="R117" s="92"/>
      <c r="S117" s="92"/>
      <c r="T117" s="92"/>
      <c r="U117" s="93"/>
      <c r="V117" s="93"/>
      <c r="W117" s="93"/>
      <c r="X117" s="57"/>
      <c r="Y117" s="57"/>
      <c r="Z117" s="57"/>
      <c r="AA117" s="57"/>
      <c r="AB117" s="59" t="s">
        <v>128</v>
      </c>
      <c r="AC117" s="9" t="s">
        <v>7</v>
      </c>
      <c r="AD117" s="20">
        <v>5</v>
      </c>
      <c r="AE117" s="20">
        <v>5</v>
      </c>
      <c r="AF117" s="20">
        <v>0</v>
      </c>
      <c r="AG117" s="20">
        <v>0</v>
      </c>
      <c r="AH117" s="20">
        <v>0</v>
      </c>
      <c r="AI117" s="20">
        <v>0</v>
      </c>
      <c r="AJ117" s="20">
        <v>10</v>
      </c>
      <c r="AK117" s="20">
        <v>2016</v>
      </c>
    </row>
    <row r="118" spans="1:37" ht="69" customHeight="1" x14ac:dyDescent="0.25">
      <c r="A118" s="93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2"/>
      <c r="P118" s="92"/>
      <c r="Q118" s="92"/>
      <c r="R118" s="92"/>
      <c r="S118" s="92"/>
      <c r="T118" s="92"/>
      <c r="U118" s="93"/>
      <c r="V118" s="93"/>
      <c r="W118" s="93"/>
      <c r="X118" s="57"/>
      <c r="Y118" s="57"/>
      <c r="Z118" s="57"/>
      <c r="AA118" s="57"/>
      <c r="AB118" s="59" t="s">
        <v>129</v>
      </c>
      <c r="AC118" s="9" t="s">
        <v>7</v>
      </c>
      <c r="AD118" s="20">
        <v>5</v>
      </c>
      <c r="AE118" s="20">
        <v>5</v>
      </c>
      <c r="AF118" s="20">
        <v>0</v>
      </c>
      <c r="AG118" s="20">
        <v>0</v>
      </c>
      <c r="AH118" s="20">
        <v>0</v>
      </c>
      <c r="AI118" s="20">
        <v>0</v>
      </c>
      <c r="AJ118" s="20">
        <v>10</v>
      </c>
      <c r="AK118" s="20">
        <v>2016</v>
      </c>
    </row>
    <row r="119" spans="1:37" ht="57" customHeight="1" x14ac:dyDescent="0.25">
      <c r="A119" s="93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2"/>
      <c r="P119" s="92"/>
      <c r="Q119" s="92"/>
      <c r="R119" s="92"/>
      <c r="S119" s="92"/>
      <c r="T119" s="92"/>
      <c r="U119" s="93"/>
      <c r="V119" s="93"/>
      <c r="W119" s="93"/>
      <c r="X119" s="57"/>
      <c r="Y119" s="57"/>
      <c r="Z119" s="57"/>
      <c r="AA119" s="57"/>
      <c r="AB119" s="59" t="s">
        <v>130</v>
      </c>
      <c r="AC119" s="9" t="s">
        <v>7</v>
      </c>
      <c r="AD119" s="20">
        <v>5</v>
      </c>
      <c r="AE119" s="20">
        <v>5</v>
      </c>
      <c r="AF119" s="20">
        <v>0</v>
      </c>
      <c r="AG119" s="20">
        <v>0</v>
      </c>
      <c r="AH119" s="20">
        <v>0</v>
      </c>
      <c r="AI119" s="20">
        <v>0</v>
      </c>
      <c r="AJ119" s="20">
        <v>10</v>
      </c>
      <c r="AK119" s="20">
        <v>2016</v>
      </c>
    </row>
    <row r="120" spans="1:37" ht="45.75" customHeight="1" x14ac:dyDescent="0.25">
      <c r="A120" s="93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2"/>
      <c r="P120" s="92"/>
      <c r="Q120" s="92"/>
      <c r="R120" s="92"/>
      <c r="S120" s="92"/>
      <c r="T120" s="92"/>
      <c r="U120" s="93"/>
      <c r="V120" s="93"/>
      <c r="W120" s="93"/>
      <c r="X120" s="57"/>
      <c r="Y120" s="57"/>
      <c r="Z120" s="57"/>
      <c r="AA120" s="57"/>
      <c r="AB120" s="59" t="s">
        <v>171</v>
      </c>
      <c r="AC120" s="9" t="s">
        <v>7</v>
      </c>
      <c r="AD120" s="20">
        <v>0</v>
      </c>
      <c r="AE120" s="20">
        <v>0</v>
      </c>
      <c r="AF120" s="20">
        <v>50</v>
      </c>
      <c r="AG120" s="20">
        <v>70</v>
      </c>
      <c r="AH120" s="20">
        <v>90</v>
      </c>
      <c r="AI120" s="20">
        <v>100</v>
      </c>
      <c r="AJ120" s="20">
        <v>100</v>
      </c>
      <c r="AK120" s="20">
        <v>2020</v>
      </c>
    </row>
    <row r="121" spans="1:37" ht="48.75" customHeight="1" x14ac:dyDescent="0.25">
      <c r="A121" s="93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2"/>
      <c r="P121" s="92"/>
      <c r="Q121" s="92"/>
      <c r="R121" s="92"/>
      <c r="S121" s="92"/>
      <c r="T121" s="92" t="s">
        <v>56</v>
      </c>
      <c r="U121" s="93"/>
      <c r="V121" s="93"/>
      <c r="W121" s="93"/>
      <c r="X121" s="57"/>
      <c r="Y121" s="57"/>
      <c r="Z121" s="57"/>
      <c r="AA121" s="57"/>
      <c r="AB121" s="59" t="s">
        <v>131</v>
      </c>
      <c r="AC121" s="9" t="s">
        <v>60</v>
      </c>
      <c r="AD121" s="20">
        <v>1</v>
      </c>
      <c r="AE121" s="20">
        <v>1</v>
      </c>
      <c r="AF121" s="20">
        <v>1</v>
      </c>
      <c r="AG121" s="20">
        <v>1</v>
      </c>
      <c r="AH121" s="20">
        <v>1</v>
      </c>
      <c r="AI121" s="20">
        <v>1</v>
      </c>
      <c r="AJ121" s="20">
        <v>1</v>
      </c>
      <c r="AK121" s="20">
        <v>2020</v>
      </c>
    </row>
    <row r="122" spans="1:37" ht="48" customHeight="1" x14ac:dyDescent="0.25">
      <c r="A122" s="93"/>
      <c r="B122" s="93"/>
      <c r="C122" s="93"/>
      <c r="D122" s="93"/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2"/>
      <c r="P122" s="92"/>
      <c r="Q122" s="92"/>
      <c r="R122" s="92"/>
      <c r="S122" s="92"/>
      <c r="T122" s="92"/>
      <c r="U122" s="93"/>
      <c r="V122" s="93"/>
      <c r="W122" s="93"/>
      <c r="X122" s="57"/>
      <c r="Y122" s="57"/>
      <c r="Z122" s="57"/>
      <c r="AA122" s="57"/>
      <c r="AB122" s="59" t="s">
        <v>132</v>
      </c>
      <c r="AC122" s="9" t="s">
        <v>7</v>
      </c>
      <c r="AD122" s="20">
        <v>5</v>
      </c>
      <c r="AE122" s="20">
        <v>5</v>
      </c>
      <c r="AF122" s="20">
        <v>5</v>
      </c>
      <c r="AG122" s="20">
        <v>5</v>
      </c>
      <c r="AH122" s="20">
        <v>5</v>
      </c>
      <c r="AI122" s="20">
        <v>5</v>
      </c>
      <c r="AJ122" s="20">
        <v>5</v>
      </c>
      <c r="AK122" s="20">
        <v>2020</v>
      </c>
    </row>
    <row r="123" spans="1:37" ht="46.5" customHeight="1" x14ac:dyDescent="0.25">
      <c r="A123" s="93"/>
      <c r="B123" s="93"/>
      <c r="C123" s="93"/>
      <c r="D123" s="93"/>
      <c r="E123" s="93"/>
      <c r="F123" s="93"/>
      <c r="G123" s="93"/>
      <c r="H123" s="93"/>
      <c r="I123" s="93"/>
      <c r="J123" s="93"/>
      <c r="K123" s="93"/>
      <c r="L123" s="93"/>
      <c r="M123" s="93"/>
      <c r="N123" s="93"/>
      <c r="O123" s="92"/>
      <c r="P123" s="92"/>
      <c r="Q123" s="92"/>
      <c r="R123" s="92"/>
      <c r="S123" s="92"/>
      <c r="T123" s="92"/>
      <c r="U123" s="93"/>
      <c r="V123" s="93"/>
      <c r="W123" s="93"/>
      <c r="X123" s="57"/>
      <c r="Y123" s="57"/>
      <c r="Z123" s="57"/>
      <c r="AA123" s="57"/>
      <c r="AB123" s="59" t="s">
        <v>133</v>
      </c>
      <c r="AC123" s="9" t="s">
        <v>7</v>
      </c>
      <c r="AD123" s="20">
        <v>5</v>
      </c>
      <c r="AE123" s="20">
        <v>5</v>
      </c>
      <c r="AF123" s="20">
        <v>5</v>
      </c>
      <c r="AG123" s="20">
        <v>5</v>
      </c>
      <c r="AH123" s="20">
        <v>5</v>
      </c>
      <c r="AI123" s="20">
        <v>5</v>
      </c>
      <c r="AJ123" s="20">
        <v>5</v>
      </c>
      <c r="AK123" s="20">
        <v>2020</v>
      </c>
    </row>
    <row r="124" spans="1:37" ht="48.75" customHeight="1" x14ac:dyDescent="0.25">
      <c r="A124" s="93"/>
      <c r="B124" s="93"/>
      <c r="C124" s="93"/>
      <c r="D124" s="93"/>
      <c r="E124" s="93"/>
      <c r="F124" s="93"/>
      <c r="G124" s="93"/>
      <c r="H124" s="93"/>
      <c r="I124" s="93"/>
      <c r="J124" s="93"/>
      <c r="K124" s="93"/>
      <c r="L124" s="93"/>
      <c r="M124" s="93"/>
      <c r="N124" s="93"/>
      <c r="O124" s="92"/>
      <c r="P124" s="92"/>
      <c r="Q124" s="92"/>
      <c r="R124" s="92"/>
      <c r="S124" s="92"/>
      <c r="T124" s="92"/>
      <c r="U124" s="93"/>
      <c r="V124" s="93"/>
      <c r="W124" s="93"/>
      <c r="X124" s="57"/>
      <c r="Y124" s="57"/>
      <c r="Z124" s="57"/>
      <c r="AA124" s="57"/>
      <c r="AB124" s="59" t="s">
        <v>134</v>
      </c>
      <c r="AC124" s="9" t="s">
        <v>7</v>
      </c>
      <c r="AD124" s="20">
        <v>5</v>
      </c>
      <c r="AE124" s="20">
        <v>5</v>
      </c>
      <c r="AF124" s="20">
        <v>5</v>
      </c>
      <c r="AG124" s="20">
        <v>5</v>
      </c>
      <c r="AH124" s="20">
        <v>5</v>
      </c>
      <c r="AI124" s="20">
        <v>5</v>
      </c>
      <c r="AJ124" s="20">
        <v>5</v>
      </c>
      <c r="AK124" s="20">
        <v>2020</v>
      </c>
    </row>
    <row r="125" spans="1:37" ht="58.5" customHeight="1" x14ac:dyDescent="0.25">
      <c r="A125" s="93"/>
      <c r="B125" s="93"/>
      <c r="C125" s="93"/>
      <c r="D125" s="93"/>
      <c r="E125" s="93"/>
      <c r="F125" s="93"/>
      <c r="G125" s="93"/>
      <c r="H125" s="93"/>
      <c r="I125" s="93"/>
      <c r="J125" s="93"/>
      <c r="K125" s="93"/>
      <c r="L125" s="93"/>
      <c r="M125" s="93"/>
      <c r="N125" s="93"/>
      <c r="O125" s="92"/>
      <c r="P125" s="92"/>
      <c r="Q125" s="92"/>
      <c r="R125" s="92"/>
      <c r="S125" s="92"/>
      <c r="T125" s="92" t="s">
        <v>56</v>
      </c>
      <c r="U125" s="93"/>
      <c r="V125" s="93"/>
      <c r="W125" s="93"/>
      <c r="X125" s="57"/>
      <c r="Y125" s="57"/>
      <c r="Z125" s="57"/>
      <c r="AA125" s="57"/>
      <c r="AB125" s="59" t="s">
        <v>135</v>
      </c>
      <c r="AC125" s="9" t="s">
        <v>60</v>
      </c>
      <c r="AD125" s="20">
        <v>1</v>
      </c>
      <c r="AE125" s="20">
        <v>1</v>
      </c>
      <c r="AF125" s="20">
        <v>1</v>
      </c>
      <c r="AG125" s="20">
        <v>1</v>
      </c>
      <c r="AH125" s="20">
        <v>1</v>
      </c>
      <c r="AI125" s="20">
        <v>1</v>
      </c>
      <c r="AJ125" s="20">
        <v>1</v>
      </c>
      <c r="AK125" s="20">
        <v>2020</v>
      </c>
    </row>
    <row r="126" spans="1:37" ht="48" customHeight="1" x14ac:dyDescent="0.25">
      <c r="A126" s="93"/>
      <c r="B126" s="93"/>
      <c r="C126" s="93"/>
      <c r="D126" s="93"/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2"/>
      <c r="P126" s="92"/>
      <c r="Q126" s="92"/>
      <c r="R126" s="92"/>
      <c r="S126" s="92"/>
      <c r="T126" s="92"/>
      <c r="U126" s="93"/>
      <c r="V126" s="93"/>
      <c r="W126" s="93"/>
      <c r="X126" s="57"/>
      <c r="Y126" s="57"/>
      <c r="Z126" s="57"/>
      <c r="AA126" s="57"/>
      <c r="AB126" s="59" t="s">
        <v>136</v>
      </c>
      <c r="AC126" s="9" t="s">
        <v>42</v>
      </c>
      <c r="AD126" s="19">
        <v>313618.5</v>
      </c>
      <c r="AE126" s="19">
        <v>282256.59999999998</v>
      </c>
      <c r="AF126" s="19">
        <f>(AE126-AD126)+AE126</f>
        <v>250894.69999999995</v>
      </c>
      <c r="AG126" s="19">
        <f t="shared" ref="AG126:AI128" si="8">(AF126-AE126)+AF126</f>
        <v>219532.79999999993</v>
      </c>
      <c r="AH126" s="19">
        <f t="shared" si="8"/>
        <v>188170.89999999991</v>
      </c>
      <c r="AI126" s="19">
        <f t="shared" si="8"/>
        <v>156808.99999999988</v>
      </c>
      <c r="AJ126" s="19">
        <f>AI126</f>
        <v>156808.99999999988</v>
      </c>
      <c r="AK126" s="20">
        <v>2020</v>
      </c>
    </row>
    <row r="127" spans="1:37" ht="48.75" customHeight="1" x14ac:dyDescent="0.25">
      <c r="A127" s="93"/>
      <c r="B127" s="93"/>
      <c r="C127" s="93"/>
      <c r="D127" s="93"/>
      <c r="E127" s="93"/>
      <c r="F127" s="93"/>
      <c r="G127" s="93"/>
      <c r="H127" s="93"/>
      <c r="I127" s="93"/>
      <c r="J127" s="93"/>
      <c r="K127" s="93"/>
      <c r="L127" s="93"/>
      <c r="M127" s="93"/>
      <c r="N127" s="93"/>
      <c r="O127" s="92"/>
      <c r="P127" s="92"/>
      <c r="Q127" s="92"/>
      <c r="R127" s="92"/>
      <c r="S127" s="92"/>
      <c r="T127" s="92"/>
      <c r="U127" s="93"/>
      <c r="V127" s="93"/>
      <c r="W127" s="93"/>
      <c r="X127" s="57"/>
      <c r="Y127" s="57"/>
      <c r="Z127" s="57"/>
      <c r="AA127" s="57"/>
      <c r="AB127" s="59" t="s">
        <v>137</v>
      </c>
      <c r="AC127" s="9" t="s">
        <v>0</v>
      </c>
      <c r="AD127" s="19">
        <v>750622.8</v>
      </c>
      <c r="AE127" s="19">
        <v>642017.80000000005</v>
      </c>
      <c r="AF127" s="19">
        <f>(AE127-AD127)+AE127</f>
        <v>533412.80000000005</v>
      </c>
      <c r="AG127" s="19">
        <f t="shared" si="8"/>
        <v>424807.80000000005</v>
      </c>
      <c r="AH127" s="19">
        <f t="shared" si="8"/>
        <v>316202.80000000005</v>
      </c>
      <c r="AI127" s="19">
        <f t="shared" si="8"/>
        <v>207597.80000000005</v>
      </c>
      <c r="AJ127" s="19">
        <f>AI127</f>
        <v>207597.80000000005</v>
      </c>
      <c r="AK127" s="20">
        <v>2020</v>
      </c>
    </row>
    <row r="128" spans="1:37" ht="51" customHeight="1" x14ac:dyDescent="0.25">
      <c r="A128" s="93"/>
      <c r="B128" s="93"/>
      <c r="C128" s="93"/>
      <c r="D128" s="93"/>
      <c r="E128" s="93"/>
      <c r="F128" s="93"/>
      <c r="G128" s="93"/>
      <c r="H128" s="93"/>
      <c r="I128" s="93"/>
      <c r="J128" s="93"/>
      <c r="K128" s="93"/>
      <c r="L128" s="93"/>
      <c r="M128" s="93"/>
      <c r="N128" s="93"/>
      <c r="O128" s="92"/>
      <c r="P128" s="92"/>
      <c r="Q128" s="92"/>
      <c r="R128" s="92"/>
      <c r="S128" s="92"/>
      <c r="T128" s="92"/>
      <c r="U128" s="93"/>
      <c r="V128" s="93"/>
      <c r="W128" s="93"/>
      <c r="X128" s="57"/>
      <c r="Y128" s="57"/>
      <c r="Z128" s="57"/>
      <c r="AA128" s="57"/>
      <c r="AB128" s="59" t="s">
        <v>138</v>
      </c>
      <c r="AC128" s="9" t="s">
        <v>13</v>
      </c>
      <c r="AD128" s="19">
        <v>10083407</v>
      </c>
      <c r="AE128" s="19">
        <v>8866607</v>
      </c>
      <c r="AF128" s="19">
        <f>(AE128-AD128)+AE128</f>
        <v>7649807</v>
      </c>
      <c r="AG128" s="19">
        <f t="shared" si="8"/>
        <v>6433007</v>
      </c>
      <c r="AH128" s="19">
        <f t="shared" si="8"/>
        <v>5216207</v>
      </c>
      <c r="AI128" s="19">
        <f t="shared" si="8"/>
        <v>3999407</v>
      </c>
      <c r="AJ128" s="19">
        <f>AI128</f>
        <v>3999407</v>
      </c>
      <c r="AK128" s="20">
        <v>2020</v>
      </c>
    </row>
    <row r="129" spans="1:37" ht="84.75" customHeight="1" x14ac:dyDescent="0.25">
      <c r="A129" s="93"/>
      <c r="B129" s="93"/>
      <c r="C129" s="93"/>
      <c r="D129" s="93"/>
      <c r="E129" s="93"/>
      <c r="F129" s="93"/>
      <c r="G129" s="93"/>
      <c r="H129" s="93"/>
      <c r="I129" s="93"/>
      <c r="J129" s="93"/>
      <c r="K129" s="93"/>
      <c r="L129" s="93"/>
      <c r="M129" s="93"/>
      <c r="N129" s="93"/>
      <c r="O129" s="92"/>
      <c r="P129" s="92"/>
      <c r="Q129" s="92"/>
      <c r="R129" s="92"/>
      <c r="S129" s="92"/>
      <c r="T129" s="92" t="s">
        <v>56</v>
      </c>
      <c r="U129" s="93"/>
      <c r="V129" s="93"/>
      <c r="W129" s="93"/>
      <c r="X129" s="57"/>
      <c r="Y129" s="57"/>
      <c r="Z129" s="57"/>
      <c r="AA129" s="57"/>
      <c r="AB129" s="59" t="s">
        <v>139</v>
      </c>
      <c r="AC129" s="9" t="s">
        <v>60</v>
      </c>
      <c r="AD129" s="20">
        <v>1</v>
      </c>
      <c r="AE129" s="20">
        <v>0</v>
      </c>
      <c r="AF129" s="20">
        <v>0</v>
      </c>
      <c r="AG129" s="20">
        <v>0</v>
      </c>
      <c r="AH129" s="20">
        <v>0</v>
      </c>
      <c r="AI129" s="20">
        <v>0</v>
      </c>
      <c r="AJ129" s="20">
        <v>1</v>
      </c>
      <c r="AK129" s="20">
        <v>2015</v>
      </c>
    </row>
    <row r="130" spans="1:37" ht="48.75" customHeight="1" x14ac:dyDescent="0.25">
      <c r="A130" s="93"/>
      <c r="B130" s="93"/>
      <c r="C130" s="93"/>
      <c r="D130" s="93"/>
      <c r="E130" s="93"/>
      <c r="F130" s="93"/>
      <c r="G130" s="93"/>
      <c r="H130" s="93"/>
      <c r="I130" s="93"/>
      <c r="J130" s="93"/>
      <c r="K130" s="93"/>
      <c r="L130" s="93"/>
      <c r="M130" s="93"/>
      <c r="N130" s="93"/>
      <c r="O130" s="92"/>
      <c r="P130" s="92"/>
      <c r="Q130" s="92"/>
      <c r="R130" s="92"/>
      <c r="S130" s="92"/>
      <c r="T130" s="92"/>
      <c r="U130" s="93"/>
      <c r="V130" s="93"/>
      <c r="W130" s="93"/>
      <c r="X130" s="57"/>
      <c r="Y130" s="57"/>
      <c r="Z130" s="57"/>
      <c r="AA130" s="57"/>
      <c r="AB130" s="59" t="s">
        <v>140</v>
      </c>
      <c r="AC130" s="9" t="s">
        <v>2</v>
      </c>
      <c r="AD130" s="20">
        <v>15</v>
      </c>
      <c r="AE130" s="20">
        <v>24</v>
      </c>
      <c r="AF130" s="20">
        <v>24</v>
      </c>
      <c r="AG130" s="20">
        <v>24</v>
      </c>
      <c r="AH130" s="20">
        <v>24</v>
      </c>
      <c r="AI130" s="20">
        <v>24</v>
      </c>
      <c r="AJ130" s="20">
        <v>24</v>
      </c>
      <c r="AK130" s="20">
        <v>2016</v>
      </c>
    </row>
    <row r="131" spans="1:37" ht="230.25" customHeight="1" x14ac:dyDescent="0.25">
      <c r="A131" s="93"/>
      <c r="B131" s="93"/>
      <c r="C131" s="93"/>
      <c r="D131" s="93"/>
      <c r="E131" s="93"/>
      <c r="F131" s="93"/>
      <c r="G131" s="93"/>
      <c r="H131" s="93"/>
      <c r="I131" s="93"/>
      <c r="J131" s="93"/>
      <c r="K131" s="93"/>
      <c r="L131" s="93"/>
      <c r="M131" s="93"/>
      <c r="N131" s="93"/>
      <c r="O131" s="92"/>
      <c r="P131" s="92"/>
      <c r="Q131" s="92"/>
      <c r="R131" s="92"/>
      <c r="S131" s="92"/>
      <c r="T131" s="92" t="s">
        <v>56</v>
      </c>
      <c r="U131" s="93"/>
      <c r="V131" s="93"/>
      <c r="W131" s="93"/>
      <c r="X131" s="57"/>
      <c r="Y131" s="57"/>
      <c r="Z131" s="57"/>
      <c r="AA131" s="57"/>
      <c r="AB131" s="59" t="s">
        <v>187</v>
      </c>
      <c r="AC131" s="9" t="s">
        <v>60</v>
      </c>
      <c r="AD131" s="20">
        <v>1</v>
      </c>
      <c r="AE131" s="20">
        <v>1</v>
      </c>
      <c r="AF131" s="20">
        <v>1</v>
      </c>
      <c r="AG131" s="20">
        <v>1</v>
      </c>
      <c r="AH131" s="20">
        <v>1</v>
      </c>
      <c r="AI131" s="20">
        <v>1</v>
      </c>
      <c r="AJ131" s="20">
        <v>1</v>
      </c>
      <c r="AK131" s="20">
        <v>2020</v>
      </c>
    </row>
    <row r="132" spans="1:37" ht="69.75" customHeight="1" x14ac:dyDescent="0.25">
      <c r="A132" s="93"/>
      <c r="B132" s="93"/>
      <c r="C132" s="93"/>
      <c r="D132" s="93"/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2"/>
      <c r="P132" s="92"/>
      <c r="Q132" s="92"/>
      <c r="R132" s="92"/>
      <c r="S132" s="92"/>
      <c r="T132" s="92"/>
      <c r="U132" s="93"/>
      <c r="V132" s="93"/>
      <c r="W132" s="93"/>
      <c r="X132" s="57"/>
      <c r="Y132" s="57"/>
      <c r="Z132" s="57"/>
      <c r="AA132" s="57"/>
      <c r="AB132" s="59" t="s">
        <v>141</v>
      </c>
      <c r="AC132" s="9" t="s">
        <v>2</v>
      </c>
      <c r="AD132" s="20">
        <v>13</v>
      </c>
      <c r="AE132" s="20">
        <v>13</v>
      </c>
      <c r="AF132" s="20">
        <v>13</v>
      </c>
      <c r="AG132" s="20">
        <v>13</v>
      </c>
      <c r="AH132" s="20">
        <v>13</v>
      </c>
      <c r="AI132" s="20">
        <v>13</v>
      </c>
      <c r="AJ132" s="20">
        <v>13</v>
      </c>
      <c r="AK132" s="20">
        <v>2020</v>
      </c>
    </row>
    <row r="133" spans="1:37" s="2" customFormat="1" ht="57.75" customHeight="1" x14ac:dyDescent="0.25">
      <c r="A133" s="93"/>
      <c r="B133" s="93"/>
      <c r="C133" s="93"/>
      <c r="D133" s="93"/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2"/>
      <c r="P133" s="92"/>
      <c r="Q133" s="92"/>
      <c r="R133" s="92"/>
      <c r="S133" s="92"/>
      <c r="T133" s="92"/>
      <c r="U133" s="93"/>
      <c r="V133" s="93"/>
      <c r="W133" s="93"/>
      <c r="X133" s="57"/>
      <c r="Y133" s="57"/>
      <c r="Z133" s="57"/>
      <c r="AA133" s="57"/>
      <c r="AB133" s="59" t="s">
        <v>142</v>
      </c>
      <c r="AC133" s="9" t="s">
        <v>60</v>
      </c>
      <c r="AD133" s="20">
        <v>1</v>
      </c>
      <c r="AE133" s="20">
        <v>1</v>
      </c>
      <c r="AF133" s="20">
        <v>0</v>
      </c>
      <c r="AG133" s="20">
        <v>0</v>
      </c>
      <c r="AH133" s="20">
        <v>0</v>
      </c>
      <c r="AI133" s="20">
        <v>0</v>
      </c>
      <c r="AJ133" s="20">
        <v>1</v>
      </c>
      <c r="AK133" s="20">
        <v>2016</v>
      </c>
    </row>
    <row r="134" spans="1:37" s="2" customFormat="1" ht="57" customHeight="1" x14ac:dyDescent="0.25">
      <c r="A134" s="93"/>
      <c r="B134" s="93"/>
      <c r="C134" s="93"/>
      <c r="D134" s="93"/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2"/>
      <c r="P134" s="92"/>
      <c r="Q134" s="92"/>
      <c r="R134" s="92"/>
      <c r="S134" s="92"/>
      <c r="T134" s="92"/>
      <c r="U134" s="93"/>
      <c r="V134" s="93"/>
      <c r="W134" s="93"/>
      <c r="X134" s="57"/>
      <c r="Y134" s="57"/>
      <c r="Z134" s="57"/>
      <c r="AA134" s="57"/>
      <c r="AB134" s="59" t="s">
        <v>143</v>
      </c>
      <c r="AC134" s="9" t="s">
        <v>2</v>
      </c>
      <c r="AD134" s="20">
        <v>80</v>
      </c>
      <c r="AE134" s="20">
        <v>94</v>
      </c>
      <c r="AF134" s="20">
        <v>0</v>
      </c>
      <c r="AG134" s="20">
        <v>0</v>
      </c>
      <c r="AH134" s="20">
        <v>0</v>
      </c>
      <c r="AI134" s="20">
        <v>0</v>
      </c>
      <c r="AJ134" s="20">
        <v>174</v>
      </c>
      <c r="AK134" s="20">
        <v>2016</v>
      </c>
    </row>
    <row r="135" spans="1:37" s="2" customFormat="1" ht="90" customHeight="1" x14ac:dyDescent="0.25">
      <c r="A135" s="93" t="s">
        <v>25</v>
      </c>
      <c r="B135" s="93" t="s">
        <v>30</v>
      </c>
      <c r="C135" s="93" t="s">
        <v>29</v>
      </c>
      <c r="D135" s="93" t="s">
        <v>25</v>
      </c>
      <c r="E135" s="93" t="s">
        <v>31</v>
      </c>
      <c r="F135" s="93" t="s">
        <v>25</v>
      </c>
      <c r="G135" s="93" t="s">
        <v>28</v>
      </c>
      <c r="H135" s="93" t="s">
        <v>25</v>
      </c>
      <c r="I135" s="93" t="s">
        <v>26</v>
      </c>
      <c r="J135" s="93" t="s">
        <v>29</v>
      </c>
      <c r="K135" s="93" t="s">
        <v>25</v>
      </c>
      <c r="L135" s="93" t="s">
        <v>27</v>
      </c>
      <c r="M135" s="93" t="s">
        <v>25</v>
      </c>
      <c r="N135" s="93" t="s">
        <v>25</v>
      </c>
      <c r="O135" s="92"/>
      <c r="P135" s="92"/>
      <c r="Q135" s="92"/>
      <c r="R135" s="92"/>
      <c r="S135" s="92"/>
      <c r="T135" s="92"/>
      <c r="U135" s="93"/>
      <c r="V135" s="93"/>
      <c r="W135" s="93"/>
      <c r="X135" s="57"/>
      <c r="Y135" s="57" t="s">
        <v>25</v>
      </c>
      <c r="Z135" s="57" t="s">
        <v>25</v>
      </c>
      <c r="AA135" s="57" t="s">
        <v>25</v>
      </c>
      <c r="AB135" s="59" t="s">
        <v>157</v>
      </c>
      <c r="AC135" s="9" t="s">
        <v>3</v>
      </c>
      <c r="AD135" s="46">
        <v>1186</v>
      </c>
      <c r="AE135" s="46">
        <v>3979.8</v>
      </c>
      <c r="AF135" s="46">
        <v>5593.9</v>
      </c>
      <c r="AG135" s="46">
        <v>703.4</v>
      </c>
      <c r="AH135" s="46">
        <v>100</v>
      </c>
      <c r="AI135" s="46">
        <v>7032</v>
      </c>
      <c r="AJ135" s="46">
        <f>SUM(AD135:AI135)</f>
        <v>18595.099999999999</v>
      </c>
      <c r="AK135" s="20">
        <v>2020</v>
      </c>
    </row>
    <row r="136" spans="1:37" s="2" customFormat="1" ht="90" customHeight="1" x14ac:dyDescent="0.25">
      <c r="A136" s="93" t="s">
        <v>25</v>
      </c>
      <c r="B136" s="93" t="s">
        <v>30</v>
      </c>
      <c r="C136" s="93" t="s">
        <v>29</v>
      </c>
      <c r="D136" s="93" t="s">
        <v>25</v>
      </c>
      <c r="E136" s="93" t="s">
        <v>31</v>
      </c>
      <c r="F136" s="93" t="s">
        <v>25</v>
      </c>
      <c r="G136" s="93" t="s">
        <v>28</v>
      </c>
      <c r="H136" s="93" t="s">
        <v>25</v>
      </c>
      <c r="I136" s="93" t="s">
        <v>26</v>
      </c>
      <c r="J136" s="93" t="s">
        <v>29</v>
      </c>
      <c r="K136" s="93" t="s">
        <v>25</v>
      </c>
      <c r="L136" s="93" t="s">
        <v>27</v>
      </c>
      <c r="M136" s="93" t="s">
        <v>27</v>
      </c>
      <c r="N136" s="93" t="s">
        <v>25</v>
      </c>
      <c r="O136" s="92"/>
      <c r="P136" s="92"/>
      <c r="Q136" s="92"/>
      <c r="R136" s="92"/>
      <c r="S136" s="92"/>
      <c r="T136" s="92"/>
      <c r="U136" s="93"/>
      <c r="V136" s="93"/>
      <c r="W136" s="93"/>
      <c r="X136" s="57"/>
      <c r="Y136" s="57" t="s">
        <v>32</v>
      </c>
      <c r="Z136" s="57" t="s">
        <v>25</v>
      </c>
      <c r="AA136" s="57" t="s">
        <v>25</v>
      </c>
      <c r="AB136" s="59" t="s">
        <v>198</v>
      </c>
      <c r="AC136" s="9" t="s">
        <v>3</v>
      </c>
      <c r="AD136" s="46">
        <v>0</v>
      </c>
      <c r="AE136" s="46">
        <v>0</v>
      </c>
      <c r="AF136" s="46">
        <v>0</v>
      </c>
      <c r="AG136" s="46">
        <v>0</v>
      </c>
      <c r="AH136" s="46">
        <v>24436</v>
      </c>
      <c r="AI136" s="46">
        <v>0</v>
      </c>
      <c r="AJ136" s="46">
        <f>SUM(AD136:AI136)</f>
        <v>24436</v>
      </c>
      <c r="AK136" s="20">
        <v>2019</v>
      </c>
    </row>
    <row r="137" spans="1:37" s="2" customFormat="1" ht="109.5" customHeight="1" x14ac:dyDescent="0.25">
      <c r="A137" s="93" t="s">
        <v>25</v>
      </c>
      <c r="B137" s="93" t="s">
        <v>30</v>
      </c>
      <c r="C137" s="93" t="s">
        <v>29</v>
      </c>
      <c r="D137" s="93" t="s">
        <v>25</v>
      </c>
      <c r="E137" s="93" t="s">
        <v>31</v>
      </c>
      <c r="F137" s="93" t="s">
        <v>25</v>
      </c>
      <c r="G137" s="93" t="s">
        <v>28</v>
      </c>
      <c r="H137" s="93" t="s">
        <v>25</v>
      </c>
      <c r="I137" s="93" t="s">
        <v>26</v>
      </c>
      <c r="J137" s="93" t="s">
        <v>29</v>
      </c>
      <c r="K137" s="93" t="s">
        <v>25</v>
      </c>
      <c r="L137" s="93" t="s">
        <v>27</v>
      </c>
      <c r="M137" s="93" t="s">
        <v>188</v>
      </c>
      <c r="N137" s="93" t="s">
        <v>25</v>
      </c>
      <c r="O137" s="92"/>
      <c r="P137" s="92"/>
      <c r="Q137" s="92"/>
      <c r="R137" s="92"/>
      <c r="S137" s="92"/>
      <c r="T137" s="92"/>
      <c r="U137" s="93"/>
      <c r="V137" s="93"/>
      <c r="W137" s="93"/>
      <c r="X137" s="57"/>
      <c r="Y137" s="57" t="s">
        <v>32</v>
      </c>
      <c r="Z137" s="57" t="s">
        <v>25</v>
      </c>
      <c r="AA137" s="57" t="s">
        <v>25</v>
      </c>
      <c r="AB137" s="59" t="s">
        <v>199</v>
      </c>
      <c r="AC137" s="9" t="s">
        <v>3</v>
      </c>
      <c r="AD137" s="46">
        <v>0</v>
      </c>
      <c r="AE137" s="46">
        <v>0</v>
      </c>
      <c r="AF137" s="46">
        <v>0</v>
      </c>
      <c r="AG137" s="46">
        <v>0</v>
      </c>
      <c r="AH137" s="46">
        <v>6109</v>
      </c>
      <c r="AI137" s="46">
        <v>0</v>
      </c>
      <c r="AJ137" s="46">
        <f>SUM(AD137:AI137)</f>
        <v>6109</v>
      </c>
      <c r="AK137" s="20">
        <v>2019</v>
      </c>
    </row>
    <row r="138" spans="1:37" s="2" customFormat="1" ht="91.5" customHeight="1" x14ac:dyDescent="0.25">
      <c r="A138" s="93" t="s">
        <v>25</v>
      </c>
      <c r="B138" s="93" t="s">
        <v>30</v>
      </c>
      <c r="C138" s="93" t="s">
        <v>29</v>
      </c>
      <c r="D138" s="93" t="s">
        <v>25</v>
      </c>
      <c r="E138" s="93" t="s">
        <v>31</v>
      </c>
      <c r="F138" s="93" t="s">
        <v>25</v>
      </c>
      <c r="G138" s="93" t="s">
        <v>28</v>
      </c>
      <c r="H138" s="93" t="s">
        <v>25</v>
      </c>
      <c r="I138" s="93" t="s">
        <v>26</v>
      </c>
      <c r="J138" s="93" t="s">
        <v>29</v>
      </c>
      <c r="K138" s="93" t="s">
        <v>26</v>
      </c>
      <c r="L138" s="93" t="s">
        <v>30</v>
      </c>
      <c r="M138" s="93" t="s">
        <v>25</v>
      </c>
      <c r="N138" s="93" t="s">
        <v>26</v>
      </c>
      <c r="O138" s="92"/>
      <c r="P138" s="92"/>
      <c r="Q138" s="92"/>
      <c r="R138" s="92"/>
      <c r="S138" s="92"/>
      <c r="T138" s="92"/>
      <c r="U138" s="93"/>
      <c r="V138" s="93"/>
      <c r="W138" s="93"/>
      <c r="X138" s="57"/>
      <c r="Y138" s="57"/>
      <c r="Z138" s="57"/>
      <c r="AA138" s="57"/>
      <c r="AB138" s="59" t="s">
        <v>173</v>
      </c>
      <c r="AC138" s="9" t="s">
        <v>3</v>
      </c>
      <c r="AD138" s="46">
        <v>11146.1</v>
      </c>
      <c r="AE138" s="46">
        <v>0</v>
      </c>
      <c r="AF138" s="46">
        <v>0</v>
      </c>
      <c r="AG138" s="46">
        <v>0</v>
      </c>
      <c r="AH138" s="46">
        <v>0</v>
      </c>
      <c r="AI138" s="46">
        <v>0</v>
      </c>
      <c r="AJ138" s="46">
        <f>SUM(AD138:AI138)</f>
        <v>11146.1</v>
      </c>
      <c r="AK138" s="20">
        <v>2015</v>
      </c>
    </row>
    <row r="139" spans="1:37" s="2" customFormat="1" ht="94.5" customHeight="1" x14ac:dyDescent="0.25">
      <c r="A139" s="93" t="s">
        <v>25</v>
      </c>
      <c r="B139" s="93" t="s">
        <v>30</v>
      </c>
      <c r="C139" s="93" t="s">
        <v>29</v>
      </c>
      <c r="D139" s="93" t="s">
        <v>25</v>
      </c>
      <c r="E139" s="93" t="s">
        <v>31</v>
      </c>
      <c r="F139" s="93" t="s">
        <v>25</v>
      </c>
      <c r="G139" s="93" t="s">
        <v>28</v>
      </c>
      <c r="H139" s="93" t="s">
        <v>25</v>
      </c>
      <c r="I139" s="93" t="s">
        <v>26</v>
      </c>
      <c r="J139" s="93" t="s">
        <v>29</v>
      </c>
      <c r="K139" s="93" t="s">
        <v>25</v>
      </c>
      <c r="L139" s="93" t="s">
        <v>27</v>
      </c>
      <c r="M139" s="93" t="s">
        <v>27</v>
      </c>
      <c r="N139" s="93" t="s">
        <v>25</v>
      </c>
      <c r="O139" s="92"/>
      <c r="P139" s="92"/>
      <c r="Q139" s="92"/>
      <c r="R139" s="92"/>
      <c r="S139" s="92"/>
      <c r="T139" s="92"/>
      <c r="U139" s="93"/>
      <c r="V139" s="93"/>
      <c r="W139" s="93"/>
      <c r="X139" s="57"/>
      <c r="Y139" s="57" t="s">
        <v>32</v>
      </c>
      <c r="Z139" s="57" t="s">
        <v>28</v>
      </c>
      <c r="AA139" s="57" t="s">
        <v>159</v>
      </c>
      <c r="AB139" s="59" t="s">
        <v>158</v>
      </c>
      <c r="AC139" s="9" t="s">
        <v>3</v>
      </c>
      <c r="AD139" s="46">
        <v>0</v>
      </c>
      <c r="AE139" s="46">
        <v>130556.2</v>
      </c>
      <c r="AF139" s="46">
        <v>0</v>
      </c>
      <c r="AG139" s="46">
        <v>0</v>
      </c>
      <c r="AH139" s="46">
        <v>0</v>
      </c>
      <c r="AI139" s="46">
        <v>0</v>
      </c>
      <c r="AJ139" s="46">
        <f>SUM(AD139:AI139)</f>
        <v>130556.2</v>
      </c>
      <c r="AK139" s="20">
        <v>2016</v>
      </c>
    </row>
    <row r="140" spans="1:37" s="2" customFormat="1" ht="86.25" customHeight="1" x14ac:dyDescent="0.25">
      <c r="A140" s="93" t="s">
        <v>25</v>
      </c>
      <c r="B140" s="93" t="s">
        <v>30</v>
      </c>
      <c r="C140" s="93" t="s">
        <v>29</v>
      </c>
      <c r="D140" s="93" t="s">
        <v>25</v>
      </c>
      <c r="E140" s="93" t="s">
        <v>31</v>
      </c>
      <c r="F140" s="93" t="s">
        <v>25</v>
      </c>
      <c r="G140" s="93" t="s">
        <v>28</v>
      </c>
      <c r="H140" s="93" t="s">
        <v>25</v>
      </c>
      <c r="I140" s="93" t="s">
        <v>26</v>
      </c>
      <c r="J140" s="93" t="s">
        <v>29</v>
      </c>
      <c r="K140" s="93" t="s">
        <v>31</v>
      </c>
      <c r="L140" s="93" t="s">
        <v>25</v>
      </c>
      <c r="M140" s="93" t="s">
        <v>27</v>
      </c>
      <c r="N140" s="93" t="s">
        <v>29</v>
      </c>
      <c r="O140" s="92"/>
      <c r="P140" s="92"/>
      <c r="Q140" s="92"/>
      <c r="R140" s="92"/>
      <c r="S140" s="92"/>
      <c r="T140" s="92"/>
      <c r="U140" s="93"/>
      <c r="V140" s="93"/>
      <c r="W140" s="93"/>
      <c r="X140" s="57"/>
      <c r="Y140" s="57"/>
      <c r="Z140" s="57"/>
      <c r="AA140" s="57"/>
      <c r="AB140" s="59" t="s">
        <v>144</v>
      </c>
      <c r="AC140" s="9" t="s">
        <v>3</v>
      </c>
      <c r="AD140" s="46">
        <v>23285.8</v>
      </c>
      <c r="AE140" s="46">
        <v>0</v>
      </c>
      <c r="AF140" s="46">
        <v>0</v>
      </c>
      <c r="AG140" s="46">
        <v>0</v>
      </c>
      <c r="AH140" s="46">
        <v>0</v>
      </c>
      <c r="AI140" s="46">
        <v>0</v>
      </c>
      <c r="AJ140" s="46">
        <f t="shared" ref="AJ140" si="9">AD140</f>
        <v>23285.8</v>
      </c>
      <c r="AK140" s="20">
        <v>2015</v>
      </c>
    </row>
    <row r="141" spans="1:37" s="2" customFormat="1" ht="41.25" customHeight="1" x14ac:dyDescent="0.25">
      <c r="A141" s="93"/>
      <c r="B141" s="93"/>
      <c r="C141" s="93"/>
      <c r="D141" s="93"/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2"/>
      <c r="P141" s="92"/>
      <c r="Q141" s="92"/>
      <c r="R141" s="92"/>
      <c r="S141" s="92"/>
      <c r="T141" s="92"/>
      <c r="U141" s="93"/>
      <c r="V141" s="93"/>
      <c r="W141" s="93"/>
      <c r="X141" s="57"/>
      <c r="Y141" s="57"/>
      <c r="Z141" s="57"/>
      <c r="AA141" s="57"/>
      <c r="AB141" s="59" t="s">
        <v>179</v>
      </c>
      <c r="AC141" s="9" t="s">
        <v>65</v>
      </c>
      <c r="AD141" s="8">
        <v>1682</v>
      </c>
      <c r="AE141" s="8">
        <v>12800</v>
      </c>
      <c r="AF141" s="8">
        <v>0</v>
      </c>
      <c r="AG141" s="8">
        <v>0</v>
      </c>
      <c r="AH141" s="8">
        <v>500</v>
      </c>
      <c r="AI141" s="8">
        <v>500</v>
      </c>
      <c r="AJ141" s="8">
        <f>SUM(AD141:AI141)</f>
        <v>15482</v>
      </c>
      <c r="AK141" s="20">
        <v>2020</v>
      </c>
    </row>
    <row r="142" spans="1:37" s="2" customFormat="1" ht="57.75" customHeight="1" x14ac:dyDescent="0.25">
      <c r="A142" s="93"/>
      <c r="B142" s="93"/>
      <c r="C142" s="93"/>
      <c r="D142" s="93"/>
      <c r="E142" s="93"/>
      <c r="F142" s="93"/>
      <c r="G142" s="93"/>
      <c r="H142" s="93"/>
      <c r="I142" s="93"/>
      <c r="J142" s="93"/>
      <c r="K142" s="93"/>
      <c r="L142" s="93"/>
      <c r="M142" s="93"/>
      <c r="N142" s="93"/>
      <c r="O142" s="92"/>
      <c r="P142" s="92"/>
      <c r="Q142" s="92"/>
      <c r="R142" s="92"/>
      <c r="S142" s="92"/>
      <c r="T142" s="92"/>
      <c r="U142" s="93"/>
      <c r="V142" s="93"/>
      <c r="W142" s="93"/>
      <c r="X142" s="57"/>
      <c r="Y142" s="57"/>
      <c r="Z142" s="57"/>
      <c r="AA142" s="57"/>
      <c r="AB142" s="59" t="s">
        <v>172</v>
      </c>
      <c r="AC142" s="9" t="s">
        <v>8</v>
      </c>
      <c r="AD142" s="8">
        <v>0</v>
      </c>
      <c r="AE142" s="8">
        <v>0</v>
      </c>
      <c r="AF142" s="20">
        <v>2</v>
      </c>
      <c r="AG142" s="20">
        <v>8</v>
      </c>
      <c r="AH142" s="20">
        <v>0</v>
      </c>
      <c r="AI142" s="20">
        <v>0</v>
      </c>
      <c r="AJ142" s="8">
        <f>SUM(AD142:AI142)</f>
        <v>10</v>
      </c>
      <c r="AK142" s="20">
        <v>2018</v>
      </c>
    </row>
    <row r="143" spans="1:37" s="2" customFormat="1" ht="38.25" x14ac:dyDescent="0.25">
      <c r="A143" s="93" t="s">
        <v>25</v>
      </c>
      <c r="B143" s="93" t="s">
        <v>30</v>
      </c>
      <c r="C143" s="93" t="s">
        <v>29</v>
      </c>
      <c r="D143" s="93" t="s">
        <v>25</v>
      </c>
      <c r="E143" s="93" t="s">
        <v>31</v>
      </c>
      <c r="F143" s="93" t="s">
        <v>25</v>
      </c>
      <c r="G143" s="93" t="s">
        <v>28</v>
      </c>
      <c r="H143" s="93" t="s">
        <v>25</v>
      </c>
      <c r="I143" s="93" t="s">
        <v>26</v>
      </c>
      <c r="J143" s="93" t="s">
        <v>29</v>
      </c>
      <c r="K143" s="93" t="s">
        <v>25</v>
      </c>
      <c r="L143" s="93" t="s">
        <v>27</v>
      </c>
      <c r="M143" s="93" t="s">
        <v>27</v>
      </c>
      <c r="N143" s="93" t="s">
        <v>25</v>
      </c>
      <c r="O143" s="92"/>
      <c r="P143" s="92"/>
      <c r="Q143" s="92"/>
      <c r="R143" s="92"/>
      <c r="S143" s="92"/>
      <c r="T143" s="92"/>
      <c r="U143" s="93"/>
      <c r="V143" s="93"/>
      <c r="W143" s="93"/>
      <c r="X143" s="57"/>
      <c r="Y143" s="57" t="s">
        <v>32</v>
      </c>
      <c r="Z143" s="57" t="s">
        <v>28</v>
      </c>
      <c r="AA143" s="57" t="s">
        <v>27</v>
      </c>
      <c r="AB143" s="59" t="s">
        <v>190</v>
      </c>
      <c r="AC143" s="9" t="s">
        <v>3</v>
      </c>
      <c r="AD143" s="46">
        <v>0</v>
      </c>
      <c r="AE143" s="46">
        <v>0</v>
      </c>
      <c r="AF143" s="46">
        <v>0</v>
      </c>
      <c r="AG143" s="46">
        <v>103395</v>
      </c>
      <c r="AH143" s="46">
        <v>0</v>
      </c>
      <c r="AI143" s="46">
        <v>0</v>
      </c>
      <c r="AJ143" s="46">
        <v>103395</v>
      </c>
      <c r="AK143" s="20">
        <v>2018</v>
      </c>
    </row>
    <row r="144" spans="1:37" s="2" customFormat="1" ht="38.25" x14ac:dyDescent="0.25">
      <c r="A144" s="93"/>
      <c r="B144" s="93"/>
      <c r="C144" s="93"/>
      <c r="D144" s="93"/>
      <c r="E144" s="93"/>
      <c r="F144" s="93"/>
      <c r="G144" s="93"/>
      <c r="H144" s="93"/>
      <c r="I144" s="93"/>
      <c r="J144" s="93"/>
      <c r="K144" s="93"/>
      <c r="L144" s="93"/>
      <c r="M144" s="93"/>
      <c r="N144" s="93"/>
      <c r="O144" s="92"/>
      <c r="P144" s="92"/>
      <c r="Q144" s="92"/>
      <c r="R144" s="92"/>
      <c r="S144" s="92"/>
      <c r="T144" s="92"/>
      <c r="U144" s="93"/>
      <c r="V144" s="93"/>
      <c r="W144" s="93"/>
      <c r="X144" s="57"/>
      <c r="Y144" s="57"/>
      <c r="Z144" s="57"/>
      <c r="AA144" s="57"/>
      <c r="AB144" s="59" t="s">
        <v>191</v>
      </c>
      <c r="AC144" s="9" t="s">
        <v>65</v>
      </c>
      <c r="AD144" s="8">
        <v>0</v>
      </c>
      <c r="AE144" s="8">
        <v>0</v>
      </c>
      <c r="AF144" s="20">
        <v>0</v>
      </c>
      <c r="AG144" s="8">
        <v>12000</v>
      </c>
      <c r="AH144" s="20">
        <v>0</v>
      </c>
      <c r="AI144" s="20">
        <v>0</v>
      </c>
      <c r="AJ144" s="8">
        <v>12000</v>
      </c>
      <c r="AK144" s="20">
        <v>2018</v>
      </c>
    </row>
    <row r="145" spans="1:37" ht="69.75" customHeight="1" x14ac:dyDescent="0.25">
      <c r="A145" s="80"/>
      <c r="B145" s="80"/>
      <c r="C145" s="80"/>
      <c r="D145" s="80"/>
      <c r="E145" s="80"/>
      <c r="F145" s="80"/>
      <c r="G145" s="80"/>
      <c r="H145" s="80"/>
      <c r="I145" s="80"/>
      <c r="J145" s="80"/>
      <c r="K145" s="80"/>
      <c r="L145" s="80"/>
      <c r="M145" s="80"/>
      <c r="N145" s="80"/>
      <c r="O145" s="81"/>
      <c r="P145" s="81"/>
      <c r="Q145" s="81"/>
      <c r="R145" s="81"/>
      <c r="S145" s="81" t="s">
        <v>57</v>
      </c>
      <c r="T145" s="81"/>
      <c r="U145" s="80"/>
      <c r="V145" s="80"/>
      <c r="W145" s="80"/>
      <c r="X145" s="82"/>
      <c r="Y145" s="82"/>
      <c r="Z145" s="82"/>
      <c r="AA145" s="82"/>
      <c r="AB145" s="83" t="s">
        <v>145</v>
      </c>
      <c r="AC145" s="84" t="s">
        <v>12</v>
      </c>
      <c r="AD145" s="87">
        <v>0</v>
      </c>
      <c r="AE145" s="87">
        <v>0</v>
      </c>
      <c r="AF145" s="87">
        <v>0</v>
      </c>
      <c r="AG145" s="87">
        <v>0</v>
      </c>
      <c r="AH145" s="87">
        <v>0</v>
      </c>
      <c r="AI145" s="87">
        <v>0</v>
      </c>
      <c r="AJ145" s="87">
        <v>0</v>
      </c>
      <c r="AK145" s="86">
        <v>2020</v>
      </c>
    </row>
    <row r="146" spans="1:37" ht="115.5" customHeight="1" x14ac:dyDescent="0.25">
      <c r="A146" s="93"/>
      <c r="B146" s="93"/>
      <c r="C146" s="93"/>
      <c r="D146" s="93"/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2"/>
      <c r="P146" s="92"/>
      <c r="Q146" s="92"/>
      <c r="R146" s="92"/>
      <c r="S146" s="92"/>
      <c r="T146" s="92"/>
      <c r="U146" s="93"/>
      <c r="V146" s="93"/>
      <c r="W146" s="93"/>
      <c r="X146" s="57"/>
      <c r="Y146" s="57"/>
      <c r="Z146" s="57"/>
      <c r="AA146" s="57"/>
      <c r="AB146" s="59" t="s">
        <v>146</v>
      </c>
      <c r="AC146" s="9" t="s">
        <v>7</v>
      </c>
      <c r="AD146" s="20">
        <v>100</v>
      </c>
      <c r="AE146" s="20">
        <v>100</v>
      </c>
      <c r="AF146" s="20">
        <v>100</v>
      </c>
      <c r="AG146" s="20">
        <v>100</v>
      </c>
      <c r="AH146" s="20">
        <v>100</v>
      </c>
      <c r="AI146" s="20">
        <v>100</v>
      </c>
      <c r="AJ146" s="20">
        <v>100</v>
      </c>
      <c r="AK146" s="20">
        <v>2015</v>
      </c>
    </row>
    <row r="147" spans="1:37" ht="137.25" customHeight="1" x14ac:dyDescent="0.25">
      <c r="A147" s="93"/>
      <c r="B147" s="93"/>
      <c r="C147" s="93"/>
      <c r="D147" s="93"/>
      <c r="E147" s="93"/>
      <c r="F147" s="93"/>
      <c r="G147" s="93"/>
      <c r="H147" s="93"/>
      <c r="I147" s="93"/>
      <c r="J147" s="93"/>
      <c r="K147" s="93"/>
      <c r="L147" s="93"/>
      <c r="M147" s="93"/>
      <c r="N147" s="93"/>
      <c r="O147" s="92"/>
      <c r="P147" s="92"/>
      <c r="Q147" s="92"/>
      <c r="R147" s="92"/>
      <c r="S147" s="92"/>
      <c r="T147" s="92"/>
      <c r="U147" s="93"/>
      <c r="V147" s="93"/>
      <c r="W147" s="93"/>
      <c r="X147" s="57"/>
      <c r="Y147" s="57"/>
      <c r="Z147" s="57"/>
      <c r="AA147" s="57"/>
      <c r="AB147" s="59" t="s">
        <v>147</v>
      </c>
      <c r="AC147" s="9" t="s">
        <v>7</v>
      </c>
      <c r="AD147" s="20">
        <v>100</v>
      </c>
      <c r="AE147" s="20">
        <v>100</v>
      </c>
      <c r="AF147" s="20">
        <v>100</v>
      </c>
      <c r="AG147" s="20">
        <v>100</v>
      </c>
      <c r="AH147" s="20">
        <v>100</v>
      </c>
      <c r="AI147" s="20">
        <v>100</v>
      </c>
      <c r="AJ147" s="20">
        <v>100</v>
      </c>
      <c r="AK147" s="20">
        <v>2015</v>
      </c>
    </row>
    <row r="148" spans="1:37" ht="108.75" customHeight="1" x14ac:dyDescent="0.25">
      <c r="A148" s="93"/>
      <c r="B148" s="93"/>
      <c r="C148" s="93"/>
      <c r="D148" s="93"/>
      <c r="E148" s="93"/>
      <c r="F148" s="93"/>
      <c r="G148" s="93"/>
      <c r="H148" s="93"/>
      <c r="I148" s="93"/>
      <c r="J148" s="93"/>
      <c r="K148" s="93"/>
      <c r="L148" s="93"/>
      <c r="M148" s="93"/>
      <c r="N148" s="93"/>
      <c r="O148" s="92"/>
      <c r="P148" s="92"/>
      <c r="Q148" s="92"/>
      <c r="R148" s="92"/>
      <c r="S148" s="92"/>
      <c r="T148" s="92"/>
      <c r="U148" s="93"/>
      <c r="V148" s="93"/>
      <c r="W148" s="93"/>
      <c r="X148" s="57"/>
      <c r="Y148" s="57"/>
      <c r="Z148" s="57"/>
      <c r="AA148" s="57"/>
      <c r="AB148" s="59" t="s">
        <v>148</v>
      </c>
      <c r="AC148" s="9" t="s">
        <v>7</v>
      </c>
      <c r="AD148" s="20">
        <v>100</v>
      </c>
      <c r="AE148" s="20">
        <v>100</v>
      </c>
      <c r="AF148" s="20">
        <v>100</v>
      </c>
      <c r="AG148" s="20">
        <v>100</v>
      </c>
      <c r="AH148" s="20">
        <v>100</v>
      </c>
      <c r="AI148" s="20">
        <v>100</v>
      </c>
      <c r="AJ148" s="20">
        <v>100</v>
      </c>
      <c r="AK148" s="20">
        <v>2015</v>
      </c>
    </row>
    <row r="149" spans="1:37" ht="136.5" customHeight="1" x14ac:dyDescent="0.25">
      <c r="A149" s="93"/>
      <c r="B149" s="93"/>
      <c r="C149" s="93"/>
      <c r="D149" s="93"/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2"/>
      <c r="P149" s="92"/>
      <c r="Q149" s="92"/>
      <c r="R149" s="92"/>
      <c r="S149" s="92"/>
      <c r="T149" s="92" t="s">
        <v>16</v>
      </c>
      <c r="U149" s="93"/>
      <c r="V149" s="93"/>
      <c r="W149" s="93"/>
      <c r="X149" s="57"/>
      <c r="Y149" s="57"/>
      <c r="Z149" s="57"/>
      <c r="AA149" s="57"/>
      <c r="AB149" s="59" t="s">
        <v>149</v>
      </c>
      <c r="AC149" s="9" t="s">
        <v>60</v>
      </c>
      <c r="AD149" s="20">
        <v>1</v>
      </c>
      <c r="AE149" s="20">
        <v>1</v>
      </c>
      <c r="AF149" s="20">
        <v>1</v>
      </c>
      <c r="AG149" s="20">
        <v>1</v>
      </c>
      <c r="AH149" s="20">
        <v>1</v>
      </c>
      <c r="AI149" s="20">
        <v>1</v>
      </c>
      <c r="AJ149" s="20">
        <v>1</v>
      </c>
      <c r="AK149" s="20">
        <v>2020</v>
      </c>
    </row>
    <row r="150" spans="1:37" s="2" customFormat="1" ht="113.25" customHeight="1" x14ac:dyDescent="0.25">
      <c r="A150" s="93"/>
      <c r="B150" s="93"/>
      <c r="C150" s="93"/>
      <c r="D150" s="93"/>
      <c r="E150" s="93"/>
      <c r="F150" s="93"/>
      <c r="G150" s="93"/>
      <c r="H150" s="93"/>
      <c r="I150" s="93"/>
      <c r="J150" s="93"/>
      <c r="K150" s="93"/>
      <c r="L150" s="93"/>
      <c r="M150" s="93"/>
      <c r="N150" s="93"/>
      <c r="O150" s="92"/>
      <c r="P150" s="92"/>
      <c r="Q150" s="92"/>
      <c r="R150" s="92"/>
      <c r="S150" s="92"/>
      <c r="T150" s="92"/>
      <c r="U150" s="93"/>
      <c r="V150" s="93"/>
      <c r="W150" s="93"/>
      <c r="X150" s="57"/>
      <c r="Y150" s="57"/>
      <c r="Z150" s="57"/>
      <c r="AA150" s="57"/>
      <c r="AB150" s="59" t="s">
        <v>150</v>
      </c>
      <c r="AC150" s="9" t="s">
        <v>7</v>
      </c>
      <c r="AD150" s="20">
        <v>100</v>
      </c>
      <c r="AE150" s="20">
        <v>100</v>
      </c>
      <c r="AF150" s="20">
        <v>100</v>
      </c>
      <c r="AG150" s="20">
        <v>100</v>
      </c>
      <c r="AH150" s="20">
        <v>100</v>
      </c>
      <c r="AI150" s="20">
        <v>100</v>
      </c>
      <c r="AJ150" s="20">
        <v>100</v>
      </c>
      <c r="AK150" s="20">
        <v>2015</v>
      </c>
    </row>
    <row r="151" spans="1:37" ht="74.25" customHeight="1" x14ac:dyDescent="0.25">
      <c r="A151" s="93"/>
      <c r="B151" s="93"/>
      <c r="C151" s="93"/>
      <c r="D151" s="93"/>
      <c r="E151" s="93"/>
      <c r="F151" s="93"/>
      <c r="G151" s="93"/>
      <c r="H151" s="93"/>
      <c r="I151" s="93"/>
      <c r="J151" s="93"/>
      <c r="K151" s="93"/>
      <c r="L151" s="93"/>
      <c r="M151" s="93"/>
      <c r="N151" s="93"/>
      <c r="O151" s="92"/>
      <c r="P151" s="92"/>
      <c r="Q151" s="92"/>
      <c r="R151" s="92"/>
      <c r="S151" s="92"/>
      <c r="T151" s="92"/>
      <c r="U151" s="93"/>
      <c r="V151" s="93"/>
      <c r="W151" s="93"/>
      <c r="X151" s="57"/>
      <c r="Y151" s="57"/>
      <c r="Z151" s="57"/>
      <c r="AA151" s="57"/>
      <c r="AB151" s="59" t="s">
        <v>151</v>
      </c>
      <c r="AC151" s="9" t="s">
        <v>12</v>
      </c>
      <c r="AD151" s="19">
        <v>0</v>
      </c>
      <c r="AE151" s="19">
        <v>0</v>
      </c>
      <c r="AF151" s="19">
        <v>0</v>
      </c>
      <c r="AG151" s="19">
        <v>0</v>
      </c>
      <c r="AH151" s="19">
        <v>0</v>
      </c>
      <c r="AI151" s="19">
        <v>0</v>
      </c>
      <c r="AJ151" s="19">
        <v>0</v>
      </c>
      <c r="AK151" s="20">
        <v>2020</v>
      </c>
    </row>
    <row r="152" spans="1:37" ht="82.5" customHeight="1" x14ac:dyDescent="0.25">
      <c r="A152" s="93"/>
      <c r="B152" s="93"/>
      <c r="C152" s="93"/>
      <c r="D152" s="93"/>
      <c r="E152" s="93"/>
      <c r="F152" s="93"/>
      <c r="G152" s="93"/>
      <c r="H152" s="93"/>
      <c r="I152" s="93"/>
      <c r="J152" s="93"/>
      <c r="K152" s="93"/>
      <c r="L152" s="93"/>
      <c r="M152" s="93"/>
      <c r="N152" s="93"/>
      <c r="O152" s="92"/>
      <c r="P152" s="92"/>
      <c r="Q152" s="92"/>
      <c r="R152" s="92"/>
      <c r="S152" s="92"/>
      <c r="T152" s="92"/>
      <c r="U152" s="93"/>
      <c r="V152" s="93"/>
      <c r="W152" s="93"/>
      <c r="X152" s="57"/>
      <c r="Y152" s="57"/>
      <c r="Z152" s="57"/>
      <c r="AA152" s="57"/>
      <c r="AB152" s="59" t="s">
        <v>184</v>
      </c>
      <c r="AC152" s="9" t="s">
        <v>7</v>
      </c>
      <c r="AD152" s="20">
        <v>100</v>
      </c>
      <c r="AE152" s="20">
        <v>100</v>
      </c>
      <c r="AF152" s="20">
        <v>100</v>
      </c>
      <c r="AG152" s="20">
        <v>100</v>
      </c>
      <c r="AH152" s="20">
        <v>100</v>
      </c>
      <c r="AI152" s="20">
        <v>100</v>
      </c>
      <c r="AJ152" s="20">
        <v>100</v>
      </c>
      <c r="AK152" s="20">
        <v>2015</v>
      </c>
    </row>
    <row r="153" spans="1:37" ht="57.75" customHeight="1" x14ac:dyDescent="0.25">
      <c r="A153" s="93"/>
      <c r="B153" s="93"/>
      <c r="C153" s="93"/>
      <c r="D153" s="93"/>
      <c r="E153" s="93"/>
      <c r="F153" s="93"/>
      <c r="G153" s="93"/>
      <c r="H153" s="93"/>
      <c r="I153" s="93"/>
      <c r="J153" s="93"/>
      <c r="K153" s="93"/>
      <c r="L153" s="93"/>
      <c r="M153" s="93"/>
      <c r="N153" s="93"/>
      <c r="O153" s="92"/>
      <c r="P153" s="92"/>
      <c r="Q153" s="92"/>
      <c r="R153" s="92"/>
      <c r="S153" s="92"/>
      <c r="T153" s="92"/>
      <c r="U153" s="93"/>
      <c r="V153" s="93"/>
      <c r="W153" s="93"/>
      <c r="X153" s="57"/>
      <c r="Y153" s="57"/>
      <c r="Z153" s="57"/>
      <c r="AA153" s="57"/>
      <c r="AB153" s="59" t="s">
        <v>152</v>
      </c>
      <c r="AC153" s="9" t="s">
        <v>7</v>
      </c>
      <c r="AD153" s="20">
        <v>100</v>
      </c>
      <c r="AE153" s="20">
        <v>100</v>
      </c>
      <c r="AF153" s="20">
        <v>100</v>
      </c>
      <c r="AG153" s="20">
        <v>100</v>
      </c>
      <c r="AH153" s="20">
        <v>100</v>
      </c>
      <c r="AI153" s="20">
        <v>100</v>
      </c>
      <c r="AJ153" s="20">
        <v>100</v>
      </c>
      <c r="AK153" s="20">
        <v>2015</v>
      </c>
    </row>
    <row r="154" spans="1:37" ht="42" customHeight="1" x14ac:dyDescent="0.25">
      <c r="A154" s="93"/>
      <c r="B154" s="93"/>
      <c r="C154" s="93"/>
      <c r="D154" s="93"/>
      <c r="E154" s="93"/>
      <c r="F154" s="93"/>
      <c r="G154" s="93"/>
      <c r="H154" s="93"/>
      <c r="I154" s="93"/>
      <c r="J154" s="93"/>
      <c r="K154" s="93"/>
      <c r="L154" s="93"/>
      <c r="M154" s="93"/>
      <c r="N154" s="93"/>
      <c r="O154" s="92"/>
      <c r="P154" s="92"/>
      <c r="Q154" s="92"/>
      <c r="R154" s="92"/>
      <c r="S154" s="92"/>
      <c r="T154" s="92"/>
      <c r="U154" s="93"/>
      <c r="V154" s="93"/>
      <c r="W154" s="93"/>
      <c r="X154" s="57"/>
      <c r="Y154" s="57"/>
      <c r="Z154" s="57"/>
      <c r="AA154" s="57"/>
      <c r="AB154" s="59" t="s">
        <v>153</v>
      </c>
      <c r="AC154" s="9" t="s">
        <v>7</v>
      </c>
      <c r="AD154" s="20">
        <v>60</v>
      </c>
      <c r="AE154" s="20">
        <v>100</v>
      </c>
      <c r="AF154" s="20">
        <v>100</v>
      </c>
      <c r="AG154" s="20">
        <v>100</v>
      </c>
      <c r="AH154" s="20">
        <v>100</v>
      </c>
      <c r="AI154" s="20">
        <v>100</v>
      </c>
      <c r="AJ154" s="20">
        <v>100</v>
      </c>
      <c r="AK154" s="20">
        <v>2016</v>
      </c>
    </row>
    <row r="155" spans="1:37" x14ac:dyDescent="0.25">
      <c r="AK155" s="53" t="s">
        <v>70</v>
      </c>
    </row>
    <row r="157" spans="1:37" ht="15.75" x14ac:dyDescent="0.25">
      <c r="I157" s="13" t="s">
        <v>202</v>
      </c>
      <c r="AC157" s="21"/>
      <c r="AD157" s="41"/>
      <c r="AE157" s="41"/>
      <c r="AG157" s="42" t="s">
        <v>203</v>
      </c>
    </row>
    <row r="158" spans="1:37" ht="15.75" x14ac:dyDescent="0.25">
      <c r="U158" s="10"/>
      <c r="V158" s="10"/>
      <c r="W158" s="10"/>
      <c r="X158" s="10"/>
      <c r="Y158" s="10"/>
      <c r="Z158" s="10"/>
      <c r="AA158" s="10"/>
      <c r="AB158" s="13"/>
      <c r="AC158" s="21"/>
      <c r="AD158" s="41"/>
      <c r="AE158" s="41"/>
      <c r="AG158" s="42"/>
      <c r="AH158" s="10"/>
      <c r="AI158" s="10"/>
      <c r="AJ158" s="10"/>
      <c r="AK158" s="10"/>
    </row>
    <row r="159" spans="1:37" ht="15.75" x14ac:dyDescent="0.25">
      <c r="U159" s="10"/>
      <c r="V159" s="10"/>
      <c r="W159" s="10"/>
      <c r="X159" s="10"/>
      <c r="Y159" s="10"/>
      <c r="Z159" s="10"/>
      <c r="AA159" s="10"/>
      <c r="AB159" s="13"/>
      <c r="AC159" s="21"/>
      <c r="AD159" s="41"/>
      <c r="AE159" s="41"/>
      <c r="AG159" s="42"/>
      <c r="AH159" s="10"/>
      <c r="AI159" s="10"/>
      <c r="AJ159" s="10"/>
      <c r="AK159" s="10"/>
    </row>
    <row r="160" spans="1:37" ht="15.75" x14ac:dyDescent="0.25">
      <c r="U160" s="10"/>
      <c r="V160" s="10"/>
      <c r="W160" s="10"/>
      <c r="X160" s="10"/>
      <c r="Y160" s="10"/>
      <c r="Z160" s="10"/>
      <c r="AA160" s="10"/>
      <c r="AB160" s="13"/>
      <c r="AC160" s="21"/>
      <c r="AD160" s="41"/>
      <c r="AE160" s="41"/>
      <c r="AG160" s="42"/>
      <c r="AH160" s="10"/>
      <c r="AI160" s="10"/>
      <c r="AJ160" s="10"/>
      <c r="AK160" s="10"/>
    </row>
    <row r="161" spans="21:37" ht="15.75" x14ac:dyDescent="0.25">
      <c r="U161" s="10"/>
      <c r="V161" s="10"/>
      <c r="W161" s="10"/>
      <c r="X161" s="10"/>
      <c r="Y161" s="10"/>
      <c r="Z161" s="10"/>
      <c r="AA161" s="10"/>
      <c r="AB161" s="13"/>
      <c r="AC161" s="21"/>
      <c r="AD161" s="41"/>
      <c r="AE161" s="41"/>
      <c r="AG161" s="42"/>
      <c r="AH161" s="10"/>
      <c r="AI161" s="10"/>
      <c r="AJ161" s="10"/>
      <c r="AK161" s="10"/>
    </row>
    <row r="162" spans="21:37" ht="15.75" x14ac:dyDescent="0.25">
      <c r="U162" s="10"/>
      <c r="V162" s="10"/>
      <c r="W162" s="10"/>
      <c r="X162" s="10"/>
      <c r="Y162" s="10"/>
      <c r="Z162" s="10"/>
      <c r="AA162" s="10"/>
      <c r="AB162" s="13"/>
      <c r="AC162" s="21"/>
      <c r="AD162" s="41"/>
      <c r="AE162" s="41"/>
      <c r="AG162" s="42"/>
      <c r="AH162" s="10"/>
      <c r="AI162" s="10"/>
      <c r="AJ162" s="10"/>
      <c r="AK162" s="10"/>
    </row>
    <row r="163" spans="21:37" ht="15.75" x14ac:dyDescent="0.25">
      <c r="U163" s="10"/>
      <c r="V163" s="10"/>
      <c r="W163" s="10"/>
      <c r="X163" s="10"/>
      <c r="Y163" s="10"/>
      <c r="Z163" s="10"/>
      <c r="AA163" s="10"/>
      <c r="AB163" s="13"/>
      <c r="AC163" s="21"/>
      <c r="AD163" s="41"/>
      <c r="AE163" s="41"/>
      <c r="AF163" s="41"/>
      <c r="AG163" s="41"/>
      <c r="AH163" s="10"/>
      <c r="AI163" s="10"/>
      <c r="AJ163" s="10"/>
      <c r="AK163" s="10"/>
    </row>
    <row r="164" spans="21:37" ht="15.75" x14ac:dyDescent="0.25">
      <c r="U164" s="10"/>
      <c r="V164" s="10"/>
      <c r="W164" s="10"/>
      <c r="X164" s="10"/>
      <c r="Y164" s="10"/>
      <c r="Z164" s="10"/>
      <c r="AA164" s="10"/>
      <c r="AB164" s="13"/>
      <c r="AC164" s="21"/>
      <c r="AD164" s="41"/>
      <c r="AE164" s="41"/>
      <c r="AF164" s="41"/>
      <c r="AG164" s="41"/>
      <c r="AH164" s="10"/>
      <c r="AI164" s="10"/>
      <c r="AJ164" s="10"/>
      <c r="AK164" s="10"/>
    </row>
  </sheetData>
  <mergeCells count="17">
    <mergeCell ref="A17:P17"/>
    <mergeCell ref="A24:AA24"/>
    <mergeCell ref="AB24:AB25"/>
    <mergeCell ref="AC24:AC25"/>
    <mergeCell ref="AD24:AI24"/>
    <mergeCell ref="AJ24:AK24"/>
    <mergeCell ref="A25:C25"/>
    <mergeCell ref="D25:E25"/>
    <mergeCell ref="F25:G25"/>
    <mergeCell ref="H25:N25"/>
    <mergeCell ref="Y25:AA25"/>
    <mergeCell ref="A16:P16"/>
    <mergeCell ref="B12:AJ12"/>
    <mergeCell ref="D13:AC13"/>
    <mergeCell ref="A9:AK9"/>
    <mergeCell ref="A10:AK10"/>
    <mergeCell ref="A11:AK11"/>
  </mergeCells>
  <pageMargins left="0.78740157480314965" right="0.78740157480314965" top="0.70866141732283472" bottom="0.31496062992125984" header="0.19685039370078741" footer="0.19685039370078741"/>
  <pageSetup paperSize="9" scale="57" fitToHeight="10" orientation="landscape" verticalDpi="180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1</vt:lpstr>
      <vt:lpstr>'Приложение 1'!Заголовки_для_печати</vt:lpstr>
      <vt:lpstr>'Приложение 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2013-10-16T11:40:57Z</cp:lastPrinted>
  <dcterms:created xsi:type="dcterms:W3CDTF">2006-09-28T05:33:49Z</dcterms:created>
  <dcterms:modified xsi:type="dcterms:W3CDTF">2019-11-01T13:49:38Z</dcterms:modified>
</cp:coreProperties>
</file>